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icfonline-my.sharepoint.com/personal/31105_icf_com/Documents/Frequently Used Files/ECQA 2021-22/PCQC 2021-22/PCQC Research/"/>
    </mc:Choice>
  </mc:AlternateContent>
  <xr:revisionPtr revIDLastSave="0" documentId="8_{6B8D997E-5A48-4E3B-B0D2-A8465008A6C2}" xr6:coauthVersionLast="47" xr6:coauthVersionMax="47" xr10:uidLastSave="{00000000-0000-0000-0000-000000000000}"/>
  <bookViews>
    <workbookView xWindow="7720" yWindow="1420" windowWidth="21850" windowHeight="17730" xr2:uid="{00000000-000D-0000-FFFF-FFFF00000000}"/>
  </bookViews>
  <sheets>
    <sheet name="Salaries" sheetId="7" r:id="rId1"/>
    <sheet name="Explanation of Salary Options"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7" l="1"/>
  <c r="P61" i="7"/>
  <c r="Q61" i="7" s="1"/>
  <c r="H61" i="7" s="1"/>
  <c r="P60" i="7"/>
  <c r="Q60" i="7" s="1"/>
  <c r="E60" i="7"/>
  <c r="P59" i="7"/>
  <c r="E59" i="7"/>
  <c r="P58" i="7"/>
  <c r="E58" i="7"/>
  <c r="P57" i="7"/>
  <c r="N57" i="7" s="1"/>
  <c r="E57" i="7"/>
  <c r="P56" i="7"/>
  <c r="Q56" i="7" s="1"/>
  <c r="E56" i="7"/>
  <c r="P55" i="7"/>
  <c r="N55" i="7" s="1"/>
  <c r="E55" i="7"/>
  <c r="P54" i="7"/>
  <c r="Q54" i="7" s="1"/>
  <c r="E54" i="7"/>
  <c r="P53" i="7"/>
  <c r="N53" i="7" s="1"/>
  <c r="E53" i="7"/>
  <c r="P52" i="7"/>
  <c r="N52" i="7" s="1"/>
  <c r="E52" i="7"/>
  <c r="P51" i="7"/>
  <c r="E51" i="7"/>
  <c r="P50" i="7"/>
  <c r="Q50" i="7" s="1"/>
  <c r="K50" i="7" s="1"/>
  <c r="E50" i="7"/>
  <c r="P49" i="7"/>
  <c r="N49" i="7" s="1"/>
  <c r="E49" i="7"/>
  <c r="P48" i="7"/>
  <c r="E48" i="7"/>
  <c r="P47" i="7"/>
  <c r="N47" i="7" s="1"/>
  <c r="E47" i="7"/>
  <c r="P46" i="7"/>
  <c r="Q46" i="7" s="1"/>
  <c r="E46" i="7"/>
  <c r="P45" i="7"/>
  <c r="E45" i="7"/>
  <c r="P44" i="7"/>
  <c r="E44" i="7"/>
  <c r="P43" i="7"/>
  <c r="Q43" i="7" s="1"/>
  <c r="E43" i="7"/>
  <c r="P42" i="7"/>
  <c r="Q42" i="7" s="1"/>
  <c r="E42" i="7"/>
  <c r="P41" i="7"/>
  <c r="E41" i="7"/>
  <c r="P40" i="7"/>
  <c r="E40" i="7"/>
  <c r="P39" i="7"/>
  <c r="E39" i="7"/>
  <c r="P38" i="7"/>
  <c r="Q38" i="7" s="1"/>
  <c r="E38" i="7"/>
  <c r="P37" i="7"/>
  <c r="N37" i="7" s="1"/>
  <c r="E37" i="7"/>
  <c r="P36" i="7"/>
  <c r="E36" i="7"/>
  <c r="P35" i="7"/>
  <c r="Q35" i="7" s="1"/>
  <c r="H35" i="7" s="1"/>
  <c r="E35" i="7"/>
  <c r="P34" i="7"/>
  <c r="Q34" i="7" s="1"/>
  <c r="E34" i="7"/>
  <c r="P33" i="7"/>
  <c r="N33" i="7" s="1"/>
  <c r="E33" i="7"/>
  <c r="P32" i="7"/>
  <c r="P31" i="7"/>
  <c r="Q31" i="7" s="1"/>
  <c r="K31" i="7" s="1"/>
  <c r="E31" i="7"/>
  <c r="P30" i="7"/>
  <c r="Q30" i="7" s="1"/>
  <c r="E30" i="7"/>
  <c r="P29" i="7"/>
  <c r="Q29" i="7" s="1"/>
  <c r="E29" i="7"/>
  <c r="P28" i="7"/>
  <c r="E28" i="7"/>
  <c r="P27" i="7"/>
  <c r="N27" i="7" s="1"/>
  <c r="E27" i="7"/>
  <c r="P26" i="7"/>
  <c r="Q26" i="7" s="1"/>
  <c r="E26" i="7"/>
  <c r="P25" i="7"/>
  <c r="E25" i="7"/>
  <c r="P24" i="7"/>
  <c r="N24" i="7" s="1"/>
  <c r="E24" i="7"/>
  <c r="P23" i="7"/>
  <c r="Q23" i="7" s="1"/>
  <c r="H23" i="7" s="1"/>
  <c r="E23" i="7"/>
  <c r="P22" i="7"/>
  <c r="Q22" i="7" s="1"/>
  <c r="K22" i="7" s="1"/>
  <c r="E22" i="7"/>
  <c r="P21" i="7"/>
  <c r="E21" i="7"/>
  <c r="P20" i="7"/>
  <c r="Q20" i="7" s="1"/>
  <c r="H20" i="7" s="1"/>
  <c r="E20" i="7"/>
  <c r="P19" i="7"/>
  <c r="Q19" i="7" s="1"/>
  <c r="E19" i="7"/>
  <c r="P18" i="7"/>
  <c r="E18" i="7"/>
  <c r="P17" i="7"/>
  <c r="E17" i="7"/>
  <c r="P16" i="7"/>
  <c r="Q16" i="7" s="1"/>
  <c r="E16" i="7"/>
  <c r="P15" i="7"/>
  <c r="Q15" i="7" s="1"/>
  <c r="E15" i="7"/>
  <c r="P14" i="7"/>
  <c r="Q14" i="7" s="1"/>
  <c r="E14" i="7"/>
  <c r="P13" i="7"/>
  <c r="E13" i="7"/>
  <c r="P12" i="7"/>
  <c r="E12" i="7"/>
  <c r="P11" i="7"/>
  <c r="Q11" i="7" s="1"/>
  <c r="E11" i="7"/>
  <c r="P10" i="7"/>
  <c r="E10" i="7"/>
  <c r="P9" i="7"/>
  <c r="E9" i="7"/>
  <c r="P8" i="7"/>
  <c r="E8" i="7"/>
  <c r="P7" i="7"/>
  <c r="Q7" i="7" s="1"/>
  <c r="E7" i="7"/>
  <c r="P6" i="7"/>
  <c r="E6" i="7"/>
  <c r="P5" i="7"/>
  <c r="E5" i="7"/>
  <c r="K61" i="7" l="1"/>
  <c r="I61" i="7"/>
  <c r="J61" i="7"/>
  <c r="N19" i="7"/>
  <c r="N60" i="7"/>
  <c r="H42" i="7"/>
  <c r="J11" i="7"/>
  <c r="N50" i="7"/>
  <c r="N44" i="7"/>
  <c r="J19" i="7"/>
  <c r="I42" i="7"/>
  <c r="J54" i="7"/>
  <c r="N17" i="7"/>
  <c r="N42" i="7"/>
  <c r="H54" i="7"/>
  <c r="I54" i="7"/>
  <c r="N34" i="7"/>
  <c r="J46" i="7"/>
  <c r="N11" i="7"/>
  <c r="N29" i="7"/>
  <c r="N30" i="7"/>
  <c r="N32" i="7"/>
  <c r="Q41" i="7"/>
  <c r="I41" i="7" s="1"/>
  <c r="N21" i="7"/>
  <c r="N13" i="7"/>
  <c r="N26" i="7"/>
  <c r="K34" i="7"/>
  <c r="N43" i="7"/>
  <c r="N45" i="7"/>
  <c r="Q51" i="7"/>
  <c r="K54" i="7"/>
  <c r="Q9" i="7"/>
  <c r="J9" i="7" s="1"/>
  <c r="N15" i="7"/>
  <c r="N54" i="7"/>
  <c r="N7" i="7"/>
  <c r="Q25" i="7"/>
  <c r="J25" i="7" s="1"/>
  <c r="N41" i="7"/>
  <c r="Q49" i="7"/>
  <c r="I49" i="7" s="1"/>
  <c r="Q36" i="7"/>
  <c r="Q45" i="7"/>
  <c r="I45" i="7" s="1"/>
  <c r="J26" i="7"/>
  <c r="N28" i="7"/>
  <c r="I7" i="7"/>
  <c r="K7" i="7"/>
  <c r="J7" i="7"/>
  <c r="H7" i="7"/>
  <c r="K15" i="7"/>
  <c r="I15" i="7"/>
  <c r="H15" i="7"/>
  <c r="K43" i="7"/>
  <c r="I43" i="7"/>
  <c r="H43" i="7"/>
  <c r="I29" i="7"/>
  <c r="H29" i="7"/>
  <c r="H11" i="7"/>
  <c r="K11" i="7"/>
  <c r="I11" i="7"/>
  <c r="J60" i="7"/>
  <c r="J15" i="7"/>
  <c r="K19" i="7"/>
  <c r="H19" i="7"/>
  <c r="I19" i="7"/>
  <c r="H22" i="7"/>
  <c r="Q58" i="7"/>
  <c r="J58" i="7" s="1"/>
  <c r="I22" i="7"/>
  <c r="N58" i="7"/>
  <c r="N9" i="7"/>
  <c r="N22" i="7"/>
  <c r="N25" i="7"/>
  <c r="I26" i="7"/>
  <c r="J29" i="7"/>
  <c r="J38" i="7"/>
  <c r="Q47" i="7"/>
  <c r="K47" i="7" s="1"/>
  <c r="Q53" i="7"/>
  <c r="Q57" i="7"/>
  <c r="I57" i="7" s="1"/>
  <c r="Q59" i="7"/>
  <c r="H59" i="7" s="1"/>
  <c r="Q37" i="7"/>
  <c r="H26" i="7"/>
  <c r="N46" i="7"/>
  <c r="N5" i="7"/>
  <c r="J30" i="7"/>
  <c r="H34" i="7"/>
  <c r="N35" i="7"/>
  <c r="N36" i="7"/>
  <c r="K38" i="7"/>
  <c r="N51" i="7"/>
  <c r="Q5" i="7"/>
  <c r="H5" i="7" s="1"/>
  <c r="I46" i="7"/>
  <c r="Q33" i="7"/>
  <c r="J33" i="7" s="1"/>
  <c r="Q13" i="7"/>
  <c r="Q17" i="7"/>
  <c r="K17" i="7" s="1"/>
  <c r="Q21" i="7"/>
  <c r="H21" i="7" s="1"/>
  <c r="K26" i="7"/>
  <c r="K30" i="7"/>
  <c r="I34" i="7"/>
  <c r="N38" i="7"/>
  <c r="Q44" i="7"/>
  <c r="J44" i="7" s="1"/>
  <c r="H14" i="7"/>
  <c r="K14" i="7"/>
  <c r="I14" i="7"/>
  <c r="N6" i="7"/>
  <c r="Q12" i="7"/>
  <c r="J12" i="7" s="1"/>
  <c r="N12" i="7"/>
  <c r="I16" i="7"/>
  <c r="Q10" i="7"/>
  <c r="J10" i="7" s="1"/>
  <c r="K16" i="7"/>
  <c r="J42" i="7"/>
  <c r="K56" i="7"/>
  <c r="H56" i="7"/>
  <c r="I56" i="7"/>
  <c r="J56" i="7"/>
  <c r="N14" i="7"/>
  <c r="Q6" i="7"/>
  <c r="J6" i="7" s="1"/>
  <c r="Q52" i="7"/>
  <c r="N10" i="7"/>
  <c r="I31" i="7"/>
  <c r="H31" i="7"/>
  <c r="J20" i="7"/>
  <c r="K35" i="7"/>
  <c r="I35" i="7"/>
  <c r="J16" i="7"/>
  <c r="I23" i="7"/>
  <c r="K23" i="7"/>
  <c r="N18" i="7"/>
  <c r="I20" i="7"/>
  <c r="I50" i="7"/>
  <c r="H50" i="7"/>
  <c r="N8" i="7"/>
  <c r="Q8" i="7"/>
  <c r="J14" i="7"/>
  <c r="H16" i="7"/>
  <c r="Q24" i="7"/>
  <c r="Q18" i="7"/>
  <c r="J18" i="7" s="1"/>
  <c r="K20" i="7"/>
  <c r="N23" i="7"/>
  <c r="N31" i="7"/>
  <c r="J34" i="7"/>
  <c r="N48" i="7"/>
  <c r="K29" i="7"/>
  <c r="I38" i="7"/>
  <c r="Q32" i="7"/>
  <c r="Q39" i="7"/>
  <c r="J39" i="7" s="1"/>
  <c r="N40" i="7"/>
  <c r="Q40" i="7"/>
  <c r="N16" i="7"/>
  <c r="N20" i="7"/>
  <c r="J22" i="7"/>
  <c r="N39" i="7"/>
  <c r="K46" i="7"/>
  <c r="K60" i="7"/>
  <c r="H60" i="7"/>
  <c r="N59" i="7"/>
  <c r="Q27" i="7"/>
  <c r="J27" i="7" s="1"/>
  <c r="H38" i="7"/>
  <c r="Q48" i="7"/>
  <c r="Q55" i="7"/>
  <c r="N56" i="7"/>
  <c r="H30" i="7"/>
  <c r="Q28" i="7"/>
  <c r="I30" i="7"/>
  <c r="K42" i="7"/>
  <c r="H46" i="7"/>
  <c r="J50" i="7"/>
  <c r="I60" i="7"/>
  <c r="J23" i="7"/>
  <c r="J31" i="7"/>
  <c r="J35" i="7"/>
  <c r="J43" i="7"/>
  <c r="K49" i="7" l="1"/>
  <c r="K45" i="7"/>
  <c r="J45" i="7"/>
  <c r="H45" i="7"/>
  <c r="H49" i="7"/>
  <c r="J49" i="7"/>
  <c r="H17" i="7"/>
  <c r="K59" i="7"/>
  <c r="H36" i="7"/>
  <c r="K5" i="7"/>
  <c r="J59" i="7"/>
  <c r="I59" i="7"/>
  <c r="H41" i="7"/>
  <c r="K25" i="7"/>
  <c r="K9" i="7"/>
  <c r="H57" i="7"/>
  <c r="H9" i="7"/>
  <c r="I9" i="7"/>
  <c r="J41" i="7"/>
  <c r="K36" i="7"/>
  <c r="K41" i="7"/>
  <c r="K57" i="7"/>
  <c r="J57" i="7"/>
  <c r="J51" i="7"/>
  <c r="I51" i="7"/>
  <c r="I10" i="7"/>
  <c r="H10" i="7"/>
  <c r="K51" i="7"/>
  <c r="H51" i="7"/>
  <c r="I25" i="7"/>
  <c r="H25" i="7"/>
  <c r="J36" i="7"/>
  <c r="I36" i="7"/>
  <c r="I44" i="7"/>
  <c r="I33" i="7"/>
  <c r="H33" i="7"/>
  <c r="K33" i="7"/>
  <c r="H44" i="7"/>
  <c r="J5" i="7"/>
  <c r="I5" i="7"/>
  <c r="J21" i="7"/>
  <c r="I21" i="7"/>
  <c r="K44" i="7"/>
  <c r="J13" i="7"/>
  <c r="I13" i="7"/>
  <c r="I37" i="7"/>
  <c r="K37" i="7"/>
  <c r="H37" i="7"/>
  <c r="H47" i="7"/>
  <c r="I47" i="7"/>
  <c r="J47" i="7"/>
  <c r="K13" i="7"/>
  <c r="H13" i="7"/>
  <c r="K21" i="7"/>
  <c r="J37" i="7"/>
  <c r="J17" i="7"/>
  <c r="I17" i="7"/>
  <c r="I53" i="7"/>
  <c r="H53" i="7"/>
  <c r="J53" i="7"/>
  <c r="K53" i="7"/>
  <c r="H58" i="7"/>
  <c r="I58" i="7"/>
  <c r="K58" i="7"/>
  <c r="I8" i="7"/>
  <c r="H8" i="7"/>
  <c r="K8" i="7"/>
  <c r="I12" i="7"/>
  <c r="H12" i="7"/>
  <c r="K12" i="7"/>
  <c r="K55" i="7"/>
  <c r="I55" i="7"/>
  <c r="H55" i="7"/>
  <c r="H27" i="7"/>
  <c r="K27" i="7"/>
  <c r="I27" i="7"/>
  <c r="K24" i="7"/>
  <c r="H24" i="7"/>
  <c r="I24" i="7"/>
  <c r="J24" i="7"/>
  <c r="H6" i="7"/>
  <c r="I6" i="7"/>
  <c r="K6" i="7"/>
  <c r="K10" i="7"/>
  <c r="K32" i="7"/>
  <c r="H32" i="7"/>
  <c r="I32" i="7"/>
  <c r="K48" i="7"/>
  <c r="H48" i="7"/>
  <c r="I48" i="7"/>
  <c r="J48" i="7"/>
  <c r="K40" i="7"/>
  <c r="H40" i="7"/>
  <c r="I40" i="7"/>
  <c r="J40" i="7"/>
  <c r="K28" i="7"/>
  <c r="H28" i="7"/>
  <c r="J28" i="7"/>
  <c r="I28" i="7"/>
  <c r="K52" i="7"/>
  <c r="H52" i="7"/>
  <c r="J52" i="7"/>
  <c r="I52" i="7"/>
  <c r="I39" i="7"/>
  <c r="H39" i="7"/>
  <c r="K39" i="7"/>
  <c r="J8" i="7"/>
  <c r="J55" i="7"/>
  <c r="K18" i="7"/>
  <c r="H18" i="7"/>
  <c r="I18" i="7"/>
  <c r="E32" i="7" l="1"/>
  <c r="J32" i="7"/>
</calcChain>
</file>

<file path=xl/sharedStrings.xml><?xml version="1.0" encoding="utf-8"?>
<sst xmlns="http://schemas.openxmlformats.org/spreadsheetml/2006/main" count="121" uniqueCount="111">
  <si>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</si>
  <si>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</si>
  <si>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</si>
  <si>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</si>
  <si>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</si>
  <si>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</si>
  <si>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</si>
  <si>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</si>
  <si>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</si>
  <si>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</si>
  <si>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</si>
  <si>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</si>
  <si>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</si>
  <si>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</si>
  <si>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</si>
  <si>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</si>
  <si>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</si>
  <si>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</si>
  <si>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</si>
  <si>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</si>
  <si>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</si>
  <si>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</si>
  <si>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</si>
  <si>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</si>
  <si>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</si>
  <si>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</si>
  <si>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</si>
  <si>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</si>
  <si>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</si>
  <si>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</si>
  <si>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</si>
  <si>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</si>
  <si>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</si>
  <si>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</si>
  <si>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</si>
  <si>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</si>
  <si>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</si>
  <si>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</si>
  <si>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</si>
  <si>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</si>
  <si>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</si>
  <si>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</si>
  <si>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</si>
  <si>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</si>
  <si>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</si>
  <si>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</si>
  <si>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</si>
  <si>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</si>
  <si>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</si>
  <si>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</si>
  <si>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</si>
  <si>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</si>
  <si>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</si>
  <si>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Administrative Assistant</t>
  </si>
  <si>
    <t>Classroom Teacher</t>
  </si>
  <si>
    <t>Guam</t>
  </si>
  <si>
    <t>American Samoa</t>
  </si>
  <si>
    <t>Northern Mariana Islands</t>
  </si>
  <si>
    <t>Assistant Teacher</t>
  </si>
  <si>
    <t>OPTION 1 (BASE)</t>
  </si>
  <si>
    <t>OPTION 3 (HIGHEST)</t>
  </si>
  <si>
    <t>STAFF</t>
  </si>
  <si>
    <t>SALARY OPTION 1</t>
  </si>
  <si>
    <t>SALARY OPTION 2</t>
  </si>
  <si>
    <t>SALARY OPTION 3</t>
  </si>
  <si>
    <t>Director/ Educational Coordinator</t>
  </si>
  <si>
    <t>OPTION 2 (MIDPOINT)</t>
  </si>
  <si>
    <t xml:space="preserve">Assistant Teacher </t>
  </si>
  <si>
    <t xml:space="preserve">Admin Assistant </t>
  </si>
  <si>
    <t>United States Average</t>
  </si>
  <si>
    <t>Rules Applied to Each Position</t>
  </si>
  <si>
    <t xml:space="preserve">Director </t>
  </si>
  <si>
    <t>Educational Coordinator</t>
  </si>
  <si>
    <t xml:space="preserve">Administrative Assistant </t>
  </si>
  <si>
    <r>
      <t xml:space="preserve">Midpoint between Options 1 and 3
</t>
    </r>
    <r>
      <rPr>
        <i/>
        <sz val="11"/>
        <color theme="1"/>
        <rFont val="Calibri"/>
        <family val="2"/>
        <scheme val="minor"/>
      </rPr>
      <t>Example: California $63,985 (52% increase from Option 1 to Option 2)</t>
    </r>
  </si>
  <si>
    <r>
      <t xml:space="preserve">Each state's mean annual wage for </t>
    </r>
    <r>
      <rPr>
        <i/>
        <sz val="11"/>
        <color rgb="FF000000"/>
        <rFont val="Calibri"/>
        <family val="2"/>
        <scheme val="minor"/>
      </rPr>
      <t>Childcare Workers (39-9011)</t>
    </r>
    <r>
      <rPr>
        <sz val="11"/>
        <color rgb="FF000000"/>
        <rFont val="Calibri"/>
        <family val="2"/>
        <scheme val="minor"/>
      </rPr>
      <t xml:space="preserve">
</t>
    </r>
    <r>
      <rPr>
        <i/>
        <sz val="11"/>
        <color rgb="FF000000"/>
        <rFont val="Calibri"/>
        <family val="2"/>
        <scheme val="minor"/>
      </rPr>
      <t>Example: California $35,390</t>
    </r>
  </si>
  <si>
    <r>
      <t xml:space="preserve">Each state's mean annual wage for </t>
    </r>
    <r>
      <rPr>
        <i/>
        <sz val="11"/>
        <color theme="1"/>
        <rFont val="Calibri"/>
        <family val="2"/>
        <scheme val="minor"/>
      </rPr>
      <t>Education Administrators, Preschool and Childcare Center/Program (11-9031)</t>
    </r>
    <r>
      <rPr>
        <sz val="11"/>
        <color theme="1"/>
        <rFont val="Calibri"/>
        <family val="2"/>
        <scheme val="minor"/>
      </rPr>
      <t xml:space="preserve">
</t>
    </r>
    <r>
      <rPr>
        <i/>
        <sz val="11"/>
        <color theme="1"/>
        <rFont val="Calibri"/>
        <family val="2"/>
        <scheme val="minor"/>
      </rPr>
      <t>Example: California $58,200</t>
    </r>
  </si>
  <si>
    <r>
      <t>Apply the Classroom Teacher percentage increase in each state from Option 1 (</t>
    </r>
    <r>
      <rPr>
        <i/>
        <sz val="11"/>
        <color rgb="FF000000"/>
        <rFont val="Calibri"/>
        <family val="2"/>
        <scheme val="minor"/>
      </rPr>
      <t>Preschool Teachers (25-2011)</t>
    </r>
    <r>
      <rPr>
        <sz val="11"/>
        <color rgb="FF000000"/>
        <rFont val="Calibri"/>
        <family val="2"/>
        <scheme val="minor"/>
      </rPr>
      <t xml:space="preserve">) to Option 2.
</t>
    </r>
    <r>
      <rPr>
        <i/>
        <sz val="11"/>
        <color rgb="FF000000"/>
        <rFont val="Calibri"/>
        <family val="2"/>
        <scheme val="minor"/>
      </rPr>
      <t xml:space="preserve">Example: California $53,646.75 (Increase California's mean annual wage for </t>
    </r>
    <r>
      <rPr>
        <sz val="11"/>
        <color rgb="FF000000"/>
        <rFont val="Calibri"/>
        <family val="2"/>
        <scheme val="minor"/>
      </rPr>
      <t xml:space="preserve">Childcare Workers </t>
    </r>
    <r>
      <rPr>
        <i/>
        <sz val="11"/>
        <color rgb="FF000000"/>
        <rFont val="Calibri"/>
        <family val="2"/>
        <scheme val="minor"/>
      </rPr>
      <t xml:space="preserve">by 52%) </t>
    </r>
  </si>
  <si>
    <r>
      <t>Apply the Classroom Teacher percentage increase in each state from Option 1 (</t>
    </r>
    <r>
      <rPr>
        <i/>
        <sz val="11"/>
        <color rgb="FF000000"/>
        <rFont val="Calibri"/>
        <family val="2"/>
        <scheme val="minor"/>
      </rPr>
      <t>Preschool Teachers (25-2011)</t>
    </r>
    <r>
      <rPr>
        <sz val="11"/>
        <color rgb="FF000000"/>
        <rFont val="Calibri"/>
        <family val="2"/>
        <scheme val="minor"/>
      </rPr>
      <t>) to Option 3 (</t>
    </r>
    <r>
      <rPr>
        <i/>
        <sz val="11"/>
        <color rgb="FF000000"/>
        <rFont val="Calibri"/>
        <family val="2"/>
        <scheme val="minor"/>
      </rPr>
      <t>Kindergarten Teachers (25-2012</t>
    </r>
    <r>
      <rPr>
        <sz val="11"/>
        <color rgb="FF000000"/>
        <rFont val="Calibri"/>
        <family val="2"/>
        <scheme val="minor"/>
      </rPr>
      <t xml:space="preserve">)).
</t>
    </r>
    <r>
      <rPr>
        <i/>
        <sz val="11"/>
        <color rgb="FF000000"/>
        <rFont val="Calibri"/>
        <family val="2"/>
        <scheme val="minor"/>
      </rPr>
      <t xml:space="preserve">Example: California $71,903.49 (Increase California's mean annual wage for </t>
    </r>
    <r>
      <rPr>
        <sz val="11"/>
        <color rgb="FF000000"/>
        <rFont val="Calibri"/>
        <family val="2"/>
        <scheme val="minor"/>
      </rPr>
      <t>Childcare Workers</t>
    </r>
    <r>
      <rPr>
        <i/>
        <sz val="11"/>
        <color rgb="FF000000"/>
        <rFont val="Calibri"/>
        <family val="2"/>
        <scheme val="minor"/>
      </rPr>
      <t xml:space="preserve"> by 103%)</t>
    </r>
    <r>
      <rPr>
        <sz val="11"/>
        <color rgb="FF000000"/>
        <rFont val="Calibri"/>
        <family val="2"/>
        <scheme val="minor"/>
      </rPr>
      <t xml:space="preserve">
</t>
    </r>
  </si>
  <si>
    <r>
      <t>Apply the Classroom Teacher percentage increase in each state from Option 1 (</t>
    </r>
    <r>
      <rPr>
        <i/>
        <sz val="11"/>
        <color theme="1"/>
        <rFont val="Calibri"/>
        <family val="2"/>
        <scheme val="minor"/>
      </rPr>
      <t>Preschool Teachers (25-2011)</t>
    </r>
    <r>
      <rPr>
        <sz val="11"/>
        <color theme="1"/>
        <rFont val="Calibri"/>
        <family val="2"/>
        <scheme val="minor"/>
      </rPr>
      <t xml:space="preserve">) to Option 2.
</t>
    </r>
    <r>
      <rPr>
        <i/>
        <sz val="11"/>
        <color theme="1"/>
        <rFont val="Calibri"/>
        <family val="2"/>
        <scheme val="minor"/>
      </rPr>
      <t xml:space="preserve">Example: California $88,223.81 (Increase California's mean annual wage for </t>
    </r>
    <r>
      <rPr>
        <sz val="11"/>
        <color theme="1"/>
        <rFont val="Calibri"/>
        <family val="2"/>
        <scheme val="minor"/>
      </rPr>
      <t xml:space="preserve">Education Administrators, Preschool and Childcare Center/Program (11-9031) </t>
    </r>
    <r>
      <rPr>
        <i/>
        <sz val="11"/>
        <color theme="1"/>
        <rFont val="Calibri"/>
        <family val="2"/>
        <scheme val="minor"/>
      </rPr>
      <t xml:space="preserve">by 52%) </t>
    </r>
  </si>
  <si>
    <r>
      <t xml:space="preserve">Each state's mean annual wage for Education Administrators, </t>
    </r>
    <r>
      <rPr>
        <i/>
        <sz val="11"/>
        <color theme="1"/>
        <rFont val="Calibri"/>
        <family val="2"/>
        <scheme val="minor"/>
      </rPr>
      <t>Preschool and Childcare Center/Program (11-9031)</t>
    </r>
    <r>
      <rPr>
        <sz val="11"/>
        <color theme="1"/>
        <rFont val="Calibri"/>
        <family val="2"/>
        <scheme val="minor"/>
      </rPr>
      <t xml:space="preserve">
</t>
    </r>
    <r>
      <rPr>
        <i/>
        <sz val="11"/>
        <color theme="1"/>
        <rFont val="Calibri"/>
        <family val="2"/>
        <scheme val="minor"/>
      </rPr>
      <t>Example: California $58,200</t>
    </r>
  </si>
  <si>
    <r>
      <t xml:space="preserve">Minimum wage for each state
</t>
    </r>
    <r>
      <rPr>
        <i/>
        <sz val="11"/>
        <color theme="1"/>
        <rFont val="Calibri"/>
        <family val="2"/>
        <scheme val="minor"/>
      </rPr>
      <t>Example: California $29,120</t>
    </r>
  </si>
  <si>
    <t>N/A</t>
  </si>
  <si>
    <t xml:space="preserve">PERCENT INCREASES  </t>
  </si>
  <si>
    <t>hourly Minimum wage</t>
  </si>
  <si>
    <r>
      <rPr>
        <vertAlign val="superscript"/>
        <sz val="10"/>
        <rFont val="Calibri"/>
        <family val="2"/>
        <scheme val="minor"/>
      </rPr>
      <t>2</t>
    </r>
    <r>
      <rPr>
        <sz val="10"/>
        <rFont val="Calibri"/>
        <family val="2"/>
        <scheme val="minor"/>
      </rPr>
      <t>Source for state minimum wages is NCSL State Minimum Wages page (last updated 3/9/2022): https://www.ncsl.org/research/labor-and-employment/state-minimum-wage-chart.aspx</t>
    </r>
  </si>
  <si>
    <r>
      <rPr>
        <b/>
        <sz val="10"/>
        <rFont val="Calibri"/>
        <family val="2"/>
        <scheme val="minor"/>
      </rPr>
      <t>Note: T</t>
    </r>
    <r>
      <rPr>
        <sz val="10"/>
        <rFont val="Calibri"/>
        <family val="2"/>
        <scheme val="minor"/>
      </rPr>
      <t>he federal minimum wage  (7.25/hr) is used for states with no minimum wage or a minimum wage that's lower than the federal minimum wage. These cells are shaded yellow.</t>
    </r>
  </si>
  <si>
    <r>
      <t>Annual minimum wage</t>
    </r>
    <r>
      <rPr>
        <i/>
        <vertAlign val="superscript"/>
        <sz val="10"/>
        <color theme="1"/>
        <rFont val="Calibri"/>
        <family val="2"/>
        <scheme val="minor"/>
      </rPr>
      <t>2</t>
    </r>
  </si>
  <si>
    <t xml:space="preserve">same percentage increase as Classroom Teacher salaries </t>
  </si>
  <si>
    <t>same percentage increase as Classroom Teacher salaries</t>
  </si>
  <si>
    <r>
      <t>Childcare Workers (39-9011)</t>
    </r>
    <r>
      <rPr>
        <i/>
        <vertAlign val="superscript"/>
        <sz val="10"/>
        <color theme="1"/>
        <rFont val="Calibri"/>
        <family val="2"/>
        <scheme val="minor"/>
      </rPr>
      <t>1</t>
    </r>
  </si>
  <si>
    <r>
      <t>Annual mean wage for Preschool Teachers, Except Special Education (25-2011)</t>
    </r>
    <r>
      <rPr>
        <i/>
        <vertAlign val="superscript"/>
        <sz val="10"/>
        <color theme="1"/>
        <rFont val="Calibri"/>
        <family val="2"/>
        <scheme val="minor"/>
      </rPr>
      <t>1</t>
    </r>
  </si>
  <si>
    <r>
      <t>Annual mean wage for Education Administrators, Preschool and Childcare Center/Program (11-9031)</t>
    </r>
    <r>
      <rPr>
        <i/>
        <vertAlign val="superscript"/>
        <sz val="10"/>
        <color theme="1"/>
        <rFont val="Calibri"/>
        <family val="2"/>
        <scheme val="minor"/>
      </rPr>
      <t>1</t>
    </r>
  </si>
  <si>
    <t>Midpoint between  Preschool Teachers (25-2011) and Kindergarten Teachers (25-2012) annual mean wage</t>
  </si>
  <si>
    <r>
      <t>Annual mean wage for Kindergarten Teacher (25-2012)</t>
    </r>
    <r>
      <rPr>
        <i/>
        <vertAlign val="superscript"/>
        <sz val="10"/>
        <color theme="1"/>
        <rFont val="Calibri"/>
        <family val="2"/>
        <scheme val="minor"/>
      </rPr>
      <t>1</t>
    </r>
  </si>
  <si>
    <t>percent increase from option 1 to option 3  salaries</t>
  </si>
  <si>
    <t>percent increase from option 1 to option 2 salaries (midpoint between options 1 and 3)</t>
  </si>
  <si>
    <r>
      <t xml:space="preserve">Apply the Classroom Teacher percentage increase in each state from Option 1 (minimum wage in each state) to Option 2.
</t>
    </r>
    <r>
      <rPr>
        <i/>
        <sz val="11"/>
        <color theme="1"/>
        <rFont val="Calibri"/>
        <family val="2"/>
        <scheme val="minor"/>
      </rPr>
      <t xml:space="preserve">Example: California $44,142.22 (Increase California's minimum wage by 52%) </t>
    </r>
  </si>
  <si>
    <r>
      <t xml:space="preserve">Each state's mean annual wage for </t>
    </r>
    <r>
      <rPr>
        <i/>
        <sz val="11"/>
        <color theme="1"/>
        <rFont val="Calibri"/>
        <family val="2"/>
        <scheme val="minor"/>
      </rPr>
      <t>Preschool Teachers, Except Special Education (25-2011)</t>
    </r>
    <r>
      <rPr>
        <sz val="11"/>
        <color theme="1"/>
        <rFont val="Calibri"/>
        <family val="2"/>
        <scheme val="minor"/>
      </rPr>
      <t xml:space="preserve">
</t>
    </r>
    <r>
      <rPr>
        <i/>
        <sz val="11"/>
        <color theme="1"/>
        <rFont val="Calibri"/>
        <family val="2"/>
        <scheme val="minor"/>
      </rPr>
      <t>Example: California $42,210</t>
    </r>
  </si>
  <si>
    <r>
      <t xml:space="preserve">Each state's mean annual wage for </t>
    </r>
    <r>
      <rPr>
        <i/>
        <sz val="11"/>
        <color theme="1"/>
        <rFont val="Calibri"/>
        <family val="2"/>
        <scheme val="minor"/>
      </rPr>
      <t>Kindergarten Teacher (25-2012)</t>
    </r>
    <r>
      <rPr>
        <sz val="11"/>
        <color theme="1"/>
        <rFont val="Calibri"/>
        <family val="2"/>
        <scheme val="minor"/>
      </rPr>
      <t xml:space="preserve">
</t>
    </r>
    <r>
      <rPr>
        <i/>
        <sz val="11"/>
        <color theme="1"/>
        <rFont val="Calibri"/>
        <family val="2"/>
        <scheme val="minor"/>
      </rPr>
      <t>Example: California $85,760 (103% increase from Option 1 to Option 3)</t>
    </r>
  </si>
  <si>
    <t>OPTION →</t>
  </si>
  <si>
    <r>
      <t xml:space="preserve">SOURCE →
STATE </t>
    </r>
    <r>
      <rPr>
        <b/>
        <sz val="10"/>
        <color theme="1"/>
        <rFont val="Calibri"/>
        <family val="2"/>
      </rPr>
      <t>↓</t>
    </r>
  </si>
  <si>
    <r>
      <rPr>
        <vertAlign val="superscript"/>
        <sz val="10"/>
        <rFont val="Calibri"/>
        <family val="2"/>
        <scheme val="minor"/>
      </rPr>
      <t>1</t>
    </r>
    <r>
      <rPr>
        <sz val="10"/>
        <rFont val="Calibri"/>
        <family val="2"/>
        <scheme val="minor"/>
      </rPr>
      <t>Mean salaries for each state and territory from the Bureau of Labor Statistics (BLS), Occupational Employment and Wages, May 2021 (https://www.bls.gov/oes/current/oes_stru.htm)</t>
    </r>
  </si>
  <si>
    <r>
      <rPr>
        <b/>
        <sz val="10"/>
        <rFont val="Calibri"/>
        <family val="2"/>
        <scheme val="minor"/>
      </rPr>
      <t>Note</t>
    </r>
    <r>
      <rPr>
        <sz val="10"/>
        <rFont val="Calibri"/>
        <family val="2"/>
        <scheme val="minor"/>
      </rPr>
      <t>: The United States average (mean) annual salary is used when a state average salary is not available through BLS. These cells are shaded green.</t>
    </r>
  </si>
  <si>
    <r>
      <t xml:space="preserve">PCQC STAFF TYPE </t>
    </r>
    <r>
      <rPr>
        <b/>
        <sz val="10"/>
        <color theme="1"/>
        <rFont val="Calibri"/>
        <family val="2"/>
      </rPr>
      <t>→</t>
    </r>
  </si>
  <si>
    <t>Salary Option 3 not included for Educational Coordinators</t>
  </si>
  <si>
    <t>Salary Option 3 not included for Administrative Assistants</t>
  </si>
  <si>
    <t>Salary Option 3 not included for Directors</t>
  </si>
  <si>
    <r>
      <rPr>
        <b/>
        <sz val="16"/>
        <color theme="1"/>
        <rFont val="Calibri"/>
        <family val="2"/>
        <scheme val="minor"/>
      </rPr>
      <t>Provider Cost of Quality Calculator State-by-State Salary Options</t>
    </r>
    <r>
      <rPr>
        <sz val="11"/>
        <color theme="1"/>
        <rFont val="Calibri"/>
        <family val="2"/>
        <scheme val="minor"/>
      </rPr>
      <t xml:space="preserve">
</t>
    </r>
    <r>
      <rPr>
        <i/>
        <sz val="11"/>
        <color theme="1"/>
        <rFont val="Calibri"/>
        <family val="2"/>
        <scheme val="minor"/>
      </rPr>
      <t>These tables show the Salary Options for Classroom Teachers, Assistant Teachers, Administrative Assistants, Directors, and Educational Coordinators. The second tab of this file explains the differences between Salary Options 1, 2, and 3.</t>
    </r>
  </si>
  <si>
    <r>
      <rPr>
        <b/>
        <sz val="16"/>
        <color theme="1"/>
        <rFont val="Calibri"/>
        <family val="2"/>
        <scheme val="minor"/>
      </rPr>
      <t>Explanation of Salary Options</t>
    </r>
    <r>
      <rPr>
        <sz val="11"/>
        <color theme="1"/>
        <rFont val="Calibri"/>
        <family val="2"/>
        <scheme val="minor"/>
      </rPr>
      <t xml:space="preserve">
</t>
    </r>
    <r>
      <rPr>
        <i/>
        <sz val="11"/>
        <color theme="1"/>
        <rFont val="Calibri"/>
        <family val="2"/>
        <scheme val="minor"/>
      </rPr>
      <t>This table explains  Salary Options 1, 2, and 3 for Classroom Teacher, Assistant Teacher, Director, Educational Coordinator, and Administrative Assistant.</t>
    </r>
  </si>
  <si>
    <t>Updated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</si>
</sst>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i/>
      <sz val="10"/>
      <color theme="1"/>
      <name val="Calibri"/>
      <family val="2"/>
      <scheme val="minor"/>
    </font>
    <font>
      <i/>
      <sz val="11"/>
      <color theme="1"/>
      <name val="Calibri"/>
      <family val="2"/>
      <scheme val="minor"/>
    </font>
    <font>
      <sz val="11"/>
      <color indexed="8"/>
      <name val="Calibri"/>
      <family val="2"/>
      <scheme val="minor"/>
    </font>
    <font>
      <b/>
      <sz val="11"/>
      <color theme="0"/>
      <name val="Calibri"/>
      <family val="2"/>
      <scheme val="minor"/>
    </font>
    <font>
      <b/>
      <i/>
      <sz val="10"/>
      <color theme="1"/>
      <name val="Calibri"/>
      <family val="2"/>
      <scheme val="minor"/>
    </font>
    <font>
      <i/>
      <sz val="10"/>
      <name val="Calibri"/>
      <family val="2"/>
      <scheme val="minor"/>
    </font>
    <font>
      <b/>
      <sz val="11"/>
      <color theme="1"/>
      <name val="Calibri"/>
      <family val="2"/>
      <scheme val="minor"/>
    </font>
    <font>
      <sz val="11"/>
      <color rgb="FF000000"/>
      <name val="Calibri"/>
      <family val="2"/>
      <scheme val="minor"/>
    </font>
    <font>
      <i/>
      <sz val="11"/>
      <color rgb="FF000000"/>
      <name val="Calibri"/>
      <family val="2"/>
      <scheme val="minor"/>
    </font>
    <font>
      <b/>
      <sz val="11"/>
      <name val="Calibri"/>
      <family val="2"/>
      <scheme val="minor"/>
    </font>
    <font>
      <i/>
      <vertAlign val="superscript"/>
      <sz val="10"/>
      <color theme="1"/>
      <name val="Calibri"/>
      <family val="2"/>
      <scheme val="minor"/>
    </font>
    <font>
      <vertAlign val="superscript"/>
      <sz val="10"/>
      <name val="Calibri"/>
      <family val="2"/>
      <scheme val="minor"/>
    </font>
    <font>
      <b/>
      <sz val="10"/>
      <name val="Calibri"/>
      <family val="2"/>
      <scheme val="minor"/>
    </font>
    <font>
      <b/>
      <sz val="10"/>
      <color theme="1"/>
      <name val="Calibri"/>
      <family val="2"/>
    </font>
    <font>
      <b/>
      <sz val="16"/>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bgColor indexed="64"/>
      </patternFill>
    </fill>
    <fill>
      <patternFill patternType="solid">
        <fgColor theme="6" tint="-0.49998474074526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3"/>
        <bgColor indexed="64"/>
      </patternFill>
    </fill>
    <fill>
      <patternFill patternType="solid">
        <fgColor theme="8" tint="0.7999816888943144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ck">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56">
    <xf numFmtId="0" fontId="0" fillId="0" borderId="0" xfId="0"/>
    <xf numFmtId="0" fontId="6"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applyAlignment="1">
      <alignment horizontal="left" wrapText="1"/>
    </xf>
    <xf numFmtId="0" fontId="7" fillId="0" borderId="0" xfId="0" applyFont="1"/>
    <xf numFmtId="0" fontId="6" fillId="0" borderId="0" xfId="0" applyFont="1" applyAlignment="1">
      <alignment wrapText="1"/>
    </xf>
    <xf numFmtId="164" fontId="0" fillId="0" borderId="0" xfId="0" applyNumberFormat="1"/>
    <xf numFmtId="4" fontId="0" fillId="0" borderId="0" xfId="0" applyNumberFormat="1"/>
    <xf numFmtId="0" fontId="3" fillId="3" borderId="0" xfId="0" applyFont="1" applyFill="1"/>
    <xf numFmtId="0" fontId="3" fillId="0" borderId="0" xfId="0" applyFont="1" applyFill="1"/>
    <xf numFmtId="164" fontId="3" fillId="0" borderId="0" xfId="0" applyNumberFormat="1" applyFont="1" applyFill="1"/>
    <xf numFmtId="0" fontId="10" fillId="0" borderId="0" xfId="0" applyFont="1" applyFill="1" applyBorder="1" applyAlignment="1">
      <alignment wrapText="1"/>
    </xf>
    <xf numFmtId="0" fontId="0" fillId="5" borderId="0" xfId="0" applyFill="1"/>
    <xf numFmtId="0" fontId="9" fillId="5" borderId="0" xfId="0" applyFont="1" applyFill="1"/>
    <xf numFmtId="0" fontId="9" fillId="0" borderId="0" xfId="0" applyFont="1" applyFill="1"/>
    <xf numFmtId="9" fontId="3" fillId="0" borderId="0" xfId="2" applyFont="1" applyFill="1"/>
    <xf numFmtId="9" fontId="10" fillId="0" borderId="0" xfId="2" applyFont="1" applyFill="1" applyBorder="1" applyAlignment="1">
      <alignment wrapText="1"/>
    </xf>
    <xf numFmtId="9" fontId="6" fillId="0" borderId="0" xfId="2" applyFont="1" applyFill="1" applyBorder="1" applyAlignment="1">
      <alignment wrapText="1"/>
    </xf>
    <xf numFmtId="0" fontId="9" fillId="6" borderId="0" xfId="0" applyFont="1" applyFill="1"/>
    <xf numFmtId="0" fontId="12" fillId="3" borderId="1" xfId="0" applyFont="1" applyFill="1" applyBorder="1" applyAlignment="1">
      <alignment vertical="center" wrapText="1"/>
    </xf>
    <xf numFmtId="0" fontId="0" fillId="0" borderId="0" xfId="0" applyFill="1"/>
    <xf numFmtId="0" fontId="3" fillId="8" borderId="0" xfId="0" applyFont="1" applyFill="1" applyBorder="1" applyAlignment="1">
      <alignment horizontal="left" wrapText="1"/>
    </xf>
    <xf numFmtId="0" fontId="9" fillId="9" borderId="0" xfId="0" applyFont="1" applyFill="1"/>
    <xf numFmtId="0" fontId="0" fillId="9" borderId="0" xfId="0" applyFill="1"/>
    <xf numFmtId="4" fontId="0" fillId="9" borderId="0" xfId="0" applyNumberFormat="1" applyFill="1"/>
    <xf numFmtId="164" fontId="4"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4" fillId="10" borderId="2" xfId="1" applyNumberFormat="1" applyFont="1" applyFill="1" applyBorder="1" applyAlignment="1">
      <alignment horizontal="left"/>
    </xf>
    <xf numFmtId="0" fontId="15" fillId="0" borderId="0" xfId="0" applyFont="1" applyFill="1"/>
    <xf numFmtId="164" fontId="4" fillId="4" borderId="2" xfId="1" applyNumberFormat="1" applyFont="1" applyFill="1" applyBorder="1" applyAlignment="1">
      <alignment horizontal="left"/>
    </xf>
    <xf numFmtId="0" fontId="3" fillId="2" borderId="0" xfId="0" applyFont="1" applyFill="1" applyBorder="1" applyAlignment="1">
      <alignment horizontal="left" wrapText="1"/>
    </xf>
    <xf numFmtId="164" fontId="4" fillId="2" borderId="2" xfId="1" applyNumberFormat="1" applyFont="1" applyFill="1" applyBorder="1" applyAlignment="1">
      <alignment horizontal="left"/>
    </xf>
    <xf numFmtId="0" fontId="0" fillId="3" borderId="1" xfId="0" applyFont="1" applyFill="1" applyBorder="1" applyAlignment="1">
      <alignment vertical="center" wrapText="1"/>
    </xf>
    <xf numFmtId="6" fontId="13" fillId="3" borderId="1" xfId="0" applyNumberFormat="1" applyFont="1" applyFill="1" applyBorder="1" applyAlignment="1">
      <alignment vertical="center" wrapText="1"/>
    </xf>
    <xf numFmtId="0" fontId="0" fillId="7" borderId="1" xfId="0" applyFont="1" applyFill="1" applyBorder="1" applyAlignment="1">
      <alignment vertical="center" wrapText="1"/>
    </xf>
    <xf numFmtId="0" fontId="9" fillId="9" borderId="1" xfId="0" applyFont="1" applyFill="1" applyBorder="1"/>
    <xf numFmtId="0" fontId="10" fillId="7" borderId="2" xfId="0" applyFont="1" applyFill="1" applyBorder="1" applyAlignment="1">
      <alignment wrapText="1"/>
    </xf>
    <xf numFmtId="4" fontId="10" fillId="7" borderId="2" xfId="0" applyNumberFormat="1" applyFont="1" applyFill="1" applyBorder="1" applyAlignment="1">
      <alignment wrapText="1"/>
    </xf>
    <xf numFmtId="164" fontId="4" fillId="0" borderId="0" xfId="1" applyNumberFormat="1" applyFont="1" applyFill="1" applyBorder="1" applyAlignment="1">
      <alignment horizontal="left"/>
    </xf>
    <xf numFmtId="0" fontId="10" fillId="11" borderId="0" xfId="0" applyFont="1" applyFill="1" applyBorder="1" applyAlignment="1">
      <alignment wrapText="1"/>
    </xf>
    <xf numFmtId="9" fontId="10" fillId="11" borderId="0" xfId="2" applyFont="1" applyFill="1" applyBorder="1" applyAlignment="1">
      <alignment wrapText="1"/>
    </xf>
    <xf numFmtId="9" fontId="3" fillId="11" borderId="0" xfId="2" applyFont="1" applyFill="1"/>
    <xf numFmtId="0" fontId="10" fillId="10" borderId="2" xfId="0" applyFont="1" applyFill="1" applyBorder="1" applyAlignment="1">
      <alignment wrapText="1"/>
    </xf>
    <xf numFmtId="0" fontId="6" fillId="7" borderId="3" xfId="0" applyFont="1" applyFill="1" applyBorder="1" applyAlignment="1">
      <alignment wrapText="1"/>
    </xf>
    <xf numFmtId="4" fontId="6" fillId="7" borderId="3" xfId="0" applyNumberFormat="1" applyFont="1" applyFill="1" applyBorder="1" applyAlignment="1">
      <alignment wrapText="1"/>
    </xf>
    <xf numFmtId="0" fontId="6" fillId="10" borderId="3" xfId="0" applyFont="1" applyFill="1" applyBorder="1" applyAlignment="1">
      <alignment wrapText="1"/>
    </xf>
    <xf numFmtId="0" fontId="11" fillId="10" borderId="3" xfId="0" applyFont="1" applyFill="1" applyBorder="1" applyAlignment="1">
      <alignment wrapText="1"/>
    </xf>
    <xf numFmtId="0" fontId="6" fillId="11" borderId="2" xfId="0" applyFont="1" applyFill="1" applyBorder="1" applyAlignment="1">
      <alignment wrapText="1"/>
    </xf>
    <xf numFmtId="9" fontId="6" fillId="11" borderId="2" xfId="2" applyFont="1" applyFill="1" applyBorder="1" applyAlignment="1">
      <alignment wrapText="1"/>
    </xf>
    <xf numFmtId="0" fontId="12" fillId="3" borderId="0" xfId="0" applyFont="1" applyFill="1" applyAlignment="1">
      <alignment horizontal="center" vertical="center"/>
    </xf>
    <xf numFmtId="164" fontId="4" fillId="0" borderId="0" xfId="1" applyNumberFormat="1" applyFont="1" applyFill="1" applyBorder="1" applyAlignment="1">
      <alignment horizontal="left"/>
    </xf>
    <xf numFmtId="164" fontId="4" fillId="2" borderId="0" xfId="1" applyNumberFormat="1" applyFont="1" applyFill="1" applyBorder="1" applyAlignment="1">
      <alignment horizontal="left"/>
    </xf>
    <xf numFmtId="164" fontId="4" fillId="4" borderId="0" xfId="1" applyNumberFormat="1" applyFont="1" applyFill="1" applyBorder="1" applyAlignment="1">
      <alignment horizontal="left"/>
    </xf>
    <xf numFmtId="164" fontId="4" fillId="0" borderId="4" xfId="1" applyNumberFormat="1" applyFont="1" applyFill="1" applyBorder="1" applyAlignment="1">
      <alignment horizontal="left"/>
    </xf>
    <xf numFmtId="0" fontId="0" fillId="0" borderId="0" xfId="0" applyAlignment="1">
      <alignment horizontal="center" vertical="center" wrapText="1"/>
    </xf>
    <xf numFmtId="0" fontId="0" fillId="0" borderId="0" xfId="0" applyAlignment="1">
      <alignment horizontal="center" vertical="center"/>
    </xf>
  </cellXfs>
  <cellStyles count="4">
    <cellStyle name="Currency" xfId="1" builtinId="4"/>
    <cellStyle name="Normal" xfId="0" builtinId="0"/>
    <cellStyle name="Normal 2" xfId="3" xr:uid="{CD3E8B0D-9BD7-44EF-8309-E14E9FE7EA6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67899-3C60-4B04-A126-A0AE5E66CF08}">
  <dimension ref="A1:T315"/>
  <sheetViews>
    <sheetView tabSelected="1" zoomScaleNormal="100" workbookViewId="0">
      <selection activeCell="I4" sqref="I4"/>
    </sheetView>
  </sheetViews>
  <sheetFormatPr defaultRowHeight="14.5" x14ac:dyDescent="0.35"/>
  <cols>
    <col min="1" max="1" width="17.1796875" customWidth="1"/>
    <col min="2" max="3" width="12.6328125" customWidth="1"/>
    <col min="4" max="4" width="12.6328125" style="7" hidden="1" customWidth="1"/>
    <col min="5" max="5" width="12.6328125" style="7" customWidth="1"/>
    <col min="6" max="6" width="13.6328125" style="7" customWidth="1"/>
    <col min="7" max="7" width="5.81640625" customWidth="1"/>
    <col min="8" max="8" width="14.81640625" customWidth="1"/>
    <col min="9" max="9" width="13.453125" customWidth="1"/>
    <col min="10" max="10" width="12.90625" customWidth="1"/>
    <col min="11" max="11" width="13.26953125" customWidth="1"/>
    <col min="12" max="12" width="5.7265625" customWidth="1"/>
    <col min="13" max="13" width="13.1796875" style="8" customWidth="1"/>
    <col min="14" max="14" width="13.36328125" style="9" customWidth="1"/>
    <col min="15" max="15" width="3.81640625" style="9" customWidth="1"/>
    <col min="16" max="16" width="12.1796875" style="9" customWidth="1"/>
    <col min="17" max="17" width="13.81640625" style="15" customWidth="1"/>
    <col min="18" max="18" width="8.1796875" style="15" customWidth="1"/>
    <col min="19" max="19" width="16.7265625" customWidth="1"/>
    <col min="20" max="20" width="14.7265625" customWidth="1"/>
  </cols>
  <sheetData>
    <row r="1" spans="1:20" ht="58" customHeight="1" x14ac:dyDescent="0.35">
      <c r="A1" s="54" t="s">
        <v>108</v>
      </c>
      <c r="B1" s="55"/>
      <c r="C1" s="55"/>
      <c r="D1" s="55"/>
      <c r="E1" s="55"/>
      <c r="F1" s="55"/>
      <c r="G1" s="55"/>
      <c r="H1" s="55"/>
      <c r="I1" s="55"/>
      <c r="J1" s="55"/>
      <c r="K1" s="55"/>
      <c r="L1" s="55"/>
      <c r="M1" s="55"/>
      <c r="N1" s="55"/>
      <c r="O1" s="55"/>
      <c r="P1" s="55"/>
      <c r="Q1" s="55"/>
    </row>
    <row r="2" spans="1:20" x14ac:dyDescent="0.35">
      <c r="A2" s="28" t="s">
        <v>100</v>
      </c>
      <c r="B2" s="22" t="s">
        <v>59</v>
      </c>
      <c r="C2" s="23"/>
      <c r="D2" s="24"/>
      <c r="E2" s="24"/>
      <c r="F2" s="24"/>
      <c r="G2" s="20"/>
      <c r="H2" s="13" t="s">
        <v>66</v>
      </c>
      <c r="I2" s="12"/>
      <c r="J2" s="12"/>
      <c r="K2" s="12"/>
      <c r="M2" s="22" t="s">
        <v>60</v>
      </c>
      <c r="N2" s="22"/>
      <c r="P2" s="18" t="s">
        <v>83</v>
      </c>
      <c r="Q2" s="18"/>
      <c r="S2" s="14"/>
      <c r="T2" s="14"/>
    </row>
    <row r="3" spans="1:20" ht="48" customHeight="1" x14ac:dyDescent="0.35">
      <c r="A3" s="2" t="s">
        <v>104</v>
      </c>
      <c r="B3" s="36" t="s">
        <v>54</v>
      </c>
      <c r="C3" s="36" t="s">
        <v>58</v>
      </c>
      <c r="D3" s="37" t="s">
        <v>68</v>
      </c>
      <c r="E3" s="37" t="s">
        <v>53</v>
      </c>
      <c r="F3" s="37" t="s">
        <v>65</v>
      </c>
      <c r="G3" s="20"/>
      <c r="H3" s="42" t="s">
        <v>54</v>
      </c>
      <c r="I3" s="42" t="s">
        <v>67</v>
      </c>
      <c r="J3" s="42" t="s">
        <v>53</v>
      </c>
      <c r="K3" s="42" t="s">
        <v>65</v>
      </c>
      <c r="L3" s="11"/>
      <c r="M3" s="36" t="s">
        <v>54</v>
      </c>
      <c r="N3" s="36" t="s">
        <v>67</v>
      </c>
      <c r="O3" s="11"/>
      <c r="P3" s="39"/>
      <c r="Q3" s="40"/>
      <c r="R3" s="16"/>
      <c r="S3" s="5"/>
      <c r="T3" s="4"/>
    </row>
    <row r="4" spans="1:20" ht="106" x14ac:dyDescent="0.35">
      <c r="A4" s="2" t="s">
        <v>101</v>
      </c>
      <c r="B4" s="43" t="s">
        <v>91</v>
      </c>
      <c r="C4" s="43" t="s">
        <v>90</v>
      </c>
      <c r="D4" s="44" t="s">
        <v>84</v>
      </c>
      <c r="E4" s="44" t="s">
        <v>87</v>
      </c>
      <c r="F4" s="44" t="s">
        <v>92</v>
      </c>
      <c r="G4" s="20"/>
      <c r="H4" s="45" t="s">
        <v>93</v>
      </c>
      <c r="I4" s="46" t="s">
        <v>88</v>
      </c>
      <c r="J4" s="46" t="s">
        <v>88</v>
      </c>
      <c r="K4" s="46" t="s">
        <v>88</v>
      </c>
      <c r="L4" s="1"/>
      <c r="M4" s="43" t="s">
        <v>94</v>
      </c>
      <c r="N4" s="43" t="s">
        <v>89</v>
      </c>
      <c r="O4" s="1"/>
      <c r="P4" s="47" t="s">
        <v>95</v>
      </c>
      <c r="Q4" s="48" t="s">
        <v>96</v>
      </c>
      <c r="R4" s="17"/>
      <c r="S4" s="5"/>
      <c r="T4" s="4"/>
    </row>
    <row r="5" spans="1:20" ht="20.5" customHeight="1" x14ac:dyDescent="0.35">
      <c r="A5" s="3" t="s">
        <v>0</v>
      </c>
      <c r="B5" s="25">
        <v>25180</v>
      </c>
      <c r="C5" s="25">
        <v>20970</v>
      </c>
      <c r="D5" s="29">
        <v>7.25</v>
      </c>
      <c r="E5" s="29">
        <f>D5*2080</f>
        <v>15080</v>
      </c>
      <c r="F5" s="25">
        <v>44410</v>
      </c>
      <c r="G5" s="20"/>
      <c r="H5" s="27">
        <f t="shared" ref="H5:H36" si="0">B5*(1+Q5)</f>
        <v>37140</v>
      </c>
      <c r="I5" s="27">
        <f t="shared" ref="I5:I36" si="1">C5*(1+Q5)</f>
        <v>30930.333598093723</v>
      </c>
      <c r="J5" s="29">
        <f t="shared" ref="J5:J36" si="2">E5*(1+Q5)</f>
        <v>22242.70055599682</v>
      </c>
      <c r="K5" s="27">
        <f t="shared" ref="K5:K36" si="3">F5*(1+Q5)</f>
        <v>65503.868149324859</v>
      </c>
      <c r="L5" s="6"/>
      <c r="M5" s="25">
        <v>49100</v>
      </c>
      <c r="N5" s="25">
        <f t="shared" ref="N5:N36" si="4">C5*(1+P5)</f>
        <v>40890.667196187445</v>
      </c>
      <c r="O5" s="10"/>
      <c r="P5" s="41">
        <f t="shared" ref="P5:P36" si="5">(M5-B5)/B5</f>
        <v>0.94996028594122317</v>
      </c>
      <c r="Q5" s="41">
        <f>P5/2</f>
        <v>0.47498014297061159</v>
      </c>
    </row>
    <row r="6" spans="1:20" x14ac:dyDescent="0.35">
      <c r="A6" s="3" t="s">
        <v>1</v>
      </c>
      <c r="B6" s="25">
        <v>38280</v>
      </c>
      <c r="C6" s="25">
        <v>31320</v>
      </c>
      <c r="D6" s="25">
        <v>10.34</v>
      </c>
      <c r="E6" s="25">
        <f t="shared" ref="E6:E61" si="6">D6*2080</f>
        <v>21507.200000000001</v>
      </c>
      <c r="F6" s="25">
        <v>55140</v>
      </c>
      <c r="G6" s="20"/>
      <c r="H6" s="27">
        <f t="shared" si="0"/>
        <v>53555</v>
      </c>
      <c r="I6" s="27">
        <f t="shared" si="1"/>
        <v>43817.727272727272</v>
      </c>
      <c r="J6" s="27">
        <f t="shared" si="2"/>
        <v>30089.291954022989</v>
      </c>
      <c r="K6" s="27">
        <f t="shared" si="3"/>
        <v>77142.703761755489</v>
      </c>
      <c r="L6" s="6"/>
      <c r="M6" s="25">
        <v>68830</v>
      </c>
      <c r="N6" s="25">
        <f t="shared" si="4"/>
        <v>56315.454545454544</v>
      </c>
      <c r="O6" s="10"/>
      <c r="P6" s="41">
        <f t="shared" si="5"/>
        <v>0.79806687565308254</v>
      </c>
      <c r="Q6" s="41">
        <f t="shared" ref="Q6:Q61" si="7">P6/2</f>
        <v>0.39903343782654127</v>
      </c>
    </row>
    <row r="7" spans="1:20" x14ac:dyDescent="0.35">
      <c r="A7" s="21" t="s">
        <v>56</v>
      </c>
      <c r="B7" s="31">
        <v>36460</v>
      </c>
      <c r="C7" s="31">
        <v>27680</v>
      </c>
      <c r="D7" s="29">
        <v>7.25</v>
      </c>
      <c r="E7" s="29">
        <f t="shared" si="6"/>
        <v>15080</v>
      </c>
      <c r="F7" s="31">
        <v>53800</v>
      </c>
      <c r="G7" s="20"/>
      <c r="H7" s="31">
        <f t="shared" si="0"/>
        <v>50475</v>
      </c>
      <c r="I7" s="31">
        <f t="shared" si="1"/>
        <v>38320.021941854087</v>
      </c>
      <c r="J7" s="29">
        <f t="shared" si="2"/>
        <v>20876.659352715305</v>
      </c>
      <c r="K7" s="31">
        <f t="shared" si="3"/>
        <v>74480.389467910034</v>
      </c>
      <c r="L7" s="6"/>
      <c r="M7" s="31">
        <v>64490</v>
      </c>
      <c r="N7" s="31">
        <f t="shared" si="4"/>
        <v>48960.043883708175</v>
      </c>
      <c r="O7" s="10"/>
      <c r="P7" s="41">
        <f t="shared" si="5"/>
        <v>0.76878771256171141</v>
      </c>
      <c r="Q7" s="41">
        <f t="shared" si="7"/>
        <v>0.38439385628085571</v>
      </c>
    </row>
    <row r="8" spans="1:20" x14ac:dyDescent="0.35">
      <c r="A8" s="3" t="s">
        <v>2</v>
      </c>
      <c r="B8" s="25">
        <v>32930</v>
      </c>
      <c r="C8" s="25">
        <v>30250</v>
      </c>
      <c r="D8" s="25">
        <v>12.8</v>
      </c>
      <c r="E8" s="25">
        <f t="shared" si="6"/>
        <v>26624</v>
      </c>
      <c r="F8" s="25">
        <v>45570</v>
      </c>
      <c r="G8" s="20"/>
      <c r="H8" s="27">
        <f t="shared" si="0"/>
        <v>41880</v>
      </c>
      <c r="I8" s="27">
        <f t="shared" si="1"/>
        <v>38471.606437898576</v>
      </c>
      <c r="J8" s="27">
        <f t="shared" si="2"/>
        <v>33860.100819921048</v>
      </c>
      <c r="K8" s="27">
        <f t="shared" si="3"/>
        <v>57955.408442150016</v>
      </c>
      <c r="L8" s="6"/>
      <c r="M8" s="25">
        <v>50830</v>
      </c>
      <c r="N8" s="25">
        <f t="shared" si="4"/>
        <v>46693.212875797144</v>
      </c>
      <c r="O8" s="10"/>
      <c r="P8" s="41">
        <f t="shared" si="5"/>
        <v>0.54357728515031889</v>
      </c>
      <c r="Q8" s="41">
        <f t="shared" si="7"/>
        <v>0.27178864257515944</v>
      </c>
    </row>
    <row r="9" spans="1:20" x14ac:dyDescent="0.35">
      <c r="A9" s="3" t="s">
        <v>3</v>
      </c>
      <c r="B9" s="25">
        <v>32130</v>
      </c>
      <c r="C9" s="25">
        <v>24220</v>
      </c>
      <c r="D9" s="25">
        <v>11</v>
      </c>
      <c r="E9" s="25">
        <f t="shared" si="6"/>
        <v>22880</v>
      </c>
      <c r="F9" s="25">
        <v>44610</v>
      </c>
      <c r="G9" s="20"/>
      <c r="H9" s="27">
        <f t="shared" si="0"/>
        <v>41390</v>
      </c>
      <c r="I9" s="27">
        <f t="shared" si="1"/>
        <v>31200.305010893244</v>
      </c>
      <c r="J9" s="27">
        <f t="shared" si="2"/>
        <v>29474.111422346716</v>
      </c>
      <c r="K9" s="27">
        <f t="shared" si="3"/>
        <v>57466.788048552749</v>
      </c>
      <c r="L9" s="6"/>
      <c r="M9" s="25">
        <v>50650</v>
      </c>
      <c r="N9" s="25">
        <f t="shared" si="4"/>
        <v>38180.610021786488</v>
      </c>
      <c r="O9" s="10"/>
      <c r="P9" s="41">
        <f t="shared" si="5"/>
        <v>0.57640834111422345</v>
      </c>
      <c r="Q9" s="41">
        <f t="shared" si="7"/>
        <v>0.28820417055711173</v>
      </c>
    </row>
    <row r="10" spans="1:20" x14ac:dyDescent="0.35">
      <c r="A10" s="3" t="s">
        <v>4</v>
      </c>
      <c r="B10" s="25">
        <v>42210</v>
      </c>
      <c r="C10" s="25">
        <v>35390</v>
      </c>
      <c r="D10" s="25">
        <v>14</v>
      </c>
      <c r="E10" s="25">
        <f t="shared" si="6"/>
        <v>29120</v>
      </c>
      <c r="F10" s="25">
        <v>58200</v>
      </c>
      <c r="G10" s="20"/>
      <c r="H10" s="27">
        <f t="shared" si="0"/>
        <v>63985</v>
      </c>
      <c r="I10" s="27">
        <f t="shared" si="1"/>
        <v>53646.746031746028</v>
      </c>
      <c r="J10" s="27">
        <f t="shared" si="2"/>
        <v>44142.222222222219</v>
      </c>
      <c r="K10" s="27">
        <f t="shared" si="3"/>
        <v>88223.809523809527</v>
      </c>
      <c r="L10" s="6"/>
      <c r="M10" s="25">
        <v>85760</v>
      </c>
      <c r="N10" s="25">
        <f t="shared" si="4"/>
        <v>71903.492063492056</v>
      </c>
      <c r="O10" s="10"/>
      <c r="P10" s="41">
        <f t="shared" si="5"/>
        <v>1.0317460317460319</v>
      </c>
      <c r="Q10" s="41">
        <f t="shared" si="7"/>
        <v>0.51587301587301593</v>
      </c>
    </row>
    <row r="11" spans="1:20" x14ac:dyDescent="0.35">
      <c r="A11" s="3" t="s">
        <v>5</v>
      </c>
      <c r="B11" s="25">
        <v>37750</v>
      </c>
      <c r="C11" s="25">
        <v>33340</v>
      </c>
      <c r="D11" s="25">
        <v>12.56</v>
      </c>
      <c r="E11" s="25">
        <f t="shared" si="6"/>
        <v>26124.799999999999</v>
      </c>
      <c r="F11" s="25">
        <v>57120</v>
      </c>
      <c r="G11" s="20"/>
      <c r="H11" s="27">
        <f t="shared" si="0"/>
        <v>47810</v>
      </c>
      <c r="I11" s="27">
        <f t="shared" si="1"/>
        <v>42224.778807947019</v>
      </c>
      <c r="J11" s="27">
        <f t="shared" si="2"/>
        <v>33086.799682119199</v>
      </c>
      <c r="K11" s="27">
        <f t="shared" si="3"/>
        <v>72341.912582781457</v>
      </c>
      <c r="L11" s="6"/>
      <c r="M11" s="25">
        <v>57870</v>
      </c>
      <c r="N11" s="25">
        <f t="shared" si="4"/>
        <v>51109.557615894038</v>
      </c>
      <c r="O11" s="10"/>
      <c r="P11" s="41">
        <f t="shared" si="5"/>
        <v>0.53298013245033116</v>
      </c>
      <c r="Q11" s="41">
        <f t="shared" si="7"/>
        <v>0.26649006622516558</v>
      </c>
    </row>
    <row r="12" spans="1:20" x14ac:dyDescent="0.35">
      <c r="A12" s="3" t="s">
        <v>6</v>
      </c>
      <c r="B12" s="25">
        <v>36980</v>
      </c>
      <c r="C12" s="25">
        <v>30710</v>
      </c>
      <c r="D12" s="25">
        <v>13</v>
      </c>
      <c r="E12" s="25">
        <f t="shared" si="6"/>
        <v>27040</v>
      </c>
      <c r="F12" s="25">
        <v>65260</v>
      </c>
      <c r="G12" s="20"/>
      <c r="H12" s="27">
        <f t="shared" si="0"/>
        <v>58695.000000000007</v>
      </c>
      <c r="I12" s="27">
        <f t="shared" si="1"/>
        <v>48743.19767441861</v>
      </c>
      <c r="J12" s="27">
        <f t="shared" si="2"/>
        <v>42918.139534883725</v>
      </c>
      <c r="K12" s="27">
        <f t="shared" si="3"/>
        <v>103581.27906976745</v>
      </c>
      <c r="L12" s="6"/>
      <c r="M12" s="25">
        <v>80410</v>
      </c>
      <c r="N12" s="25">
        <f t="shared" si="4"/>
        <v>66776.395348837221</v>
      </c>
      <c r="O12" s="10"/>
      <c r="P12" s="41">
        <f t="shared" si="5"/>
        <v>1.1744186046511629</v>
      </c>
      <c r="Q12" s="41">
        <f t="shared" si="7"/>
        <v>0.58720930232558144</v>
      </c>
    </row>
    <row r="13" spans="1:20" x14ac:dyDescent="0.35">
      <c r="A13" s="3" t="s">
        <v>7</v>
      </c>
      <c r="B13" s="25">
        <v>29150</v>
      </c>
      <c r="C13" s="25">
        <v>24660</v>
      </c>
      <c r="D13" s="25">
        <v>10.5</v>
      </c>
      <c r="E13" s="25">
        <f t="shared" si="6"/>
        <v>21840</v>
      </c>
      <c r="F13" s="25">
        <v>51890</v>
      </c>
      <c r="G13" s="20"/>
      <c r="H13" s="27">
        <f t="shared" si="0"/>
        <v>43210</v>
      </c>
      <c r="I13" s="27">
        <f t="shared" si="1"/>
        <v>36554.325900514581</v>
      </c>
      <c r="J13" s="27">
        <f t="shared" si="2"/>
        <v>32374.147512864496</v>
      </c>
      <c r="K13" s="27">
        <f t="shared" si="3"/>
        <v>76918.24699828474</v>
      </c>
      <c r="L13" s="6"/>
      <c r="M13" s="25">
        <v>57270</v>
      </c>
      <c r="N13" s="25">
        <f t="shared" si="4"/>
        <v>48448.651801029162</v>
      </c>
      <c r="O13" s="10"/>
      <c r="P13" s="41">
        <f t="shared" si="5"/>
        <v>0.96466552315608922</v>
      </c>
      <c r="Q13" s="41">
        <f t="shared" si="7"/>
        <v>0.48233276157804461</v>
      </c>
    </row>
    <row r="14" spans="1:20" x14ac:dyDescent="0.35">
      <c r="A14" s="3" t="s">
        <v>8</v>
      </c>
      <c r="B14" s="25">
        <v>55960</v>
      </c>
      <c r="C14" s="25">
        <v>37300</v>
      </c>
      <c r="D14" s="25">
        <v>15.2</v>
      </c>
      <c r="E14" s="25">
        <f t="shared" si="6"/>
        <v>31616</v>
      </c>
      <c r="F14" s="31">
        <v>53800</v>
      </c>
      <c r="G14" s="20"/>
      <c r="H14" s="27">
        <f t="shared" si="0"/>
        <v>57914.999999999993</v>
      </c>
      <c r="I14" s="27">
        <f t="shared" si="1"/>
        <v>38603.100428877762</v>
      </c>
      <c r="J14" s="27">
        <f t="shared" si="2"/>
        <v>32720.52609006433</v>
      </c>
      <c r="K14" s="31">
        <f t="shared" si="3"/>
        <v>55679.538956397424</v>
      </c>
      <c r="L14" s="6"/>
      <c r="M14" s="25">
        <v>59870</v>
      </c>
      <c r="N14" s="25">
        <f t="shared" si="4"/>
        <v>39906.200857755539</v>
      </c>
      <c r="O14" s="10"/>
      <c r="P14" s="41">
        <f t="shared" si="5"/>
        <v>6.9871336669049322E-2</v>
      </c>
      <c r="Q14" s="41">
        <f t="shared" si="7"/>
        <v>3.4935668334524661E-2</v>
      </c>
    </row>
    <row r="15" spans="1:20" x14ac:dyDescent="0.35">
      <c r="A15" s="3" t="s">
        <v>9</v>
      </c>
      <c r="B15" s="25">
        <v>29890</v>
      </c>
      <c r="C15" s="25">
        <v>27560</v>
      </c>
      <c r="D15" s="25">
        <v>10</v>
      </c>
      <c r="E15" s="25">
        <f t="shared" si="6"/>
        <v>20800</v>
      </c>
      <c r="F15" s="25">
        <v>47930</v>
      </c>
      <c r="G15" s="20"/>
      <c r="H15" s="27">
        <f t="shared" si="0"/>
        <v>44465</v>
      </c>
      <c r="I15" s="27">
        <f t="shared" si="1"/>
        <v>40998.842422214788</v>
      </c>
      <c r="J15" s="27">
        <f t="shared" si="2"/>
        <v>30942.522582803613</v>
      </c>
      <c r="K15" s="27">
        <f t="shared" si="3"/>
        <v>71301.687855470052</v>
      </c>
      <c r="L15" s="6"/>
      <c r="M15" s="25">
        <v>59040</v>
      </c>
      <c r="N15" s="25">
        <f t="shared" si="4"/>
        <v>54437.684844429576</v>
      </c>
      <c r="O15" s="10"/>
      <c r="P15" s="41">
        <f t="shared" si="5"/>
        <v>0.97524255603880894</v>
      </c>
      <c r="Q15" s="41">
        <f t="shared" si="7"/>
        <v>0.48762127801940447</v>
      </c>
    </row>
    <row r="16" spans="1:20" x14ac:dyDescent="0.35">
      <c r="A16" s="3" t="s">
        <v>10</v>
      </c>
      <c r="B16" s="25">
        <v>38140</v>
      </c>
      <c r="C16" s="25">
        <v>23880</v>
      </c>
      <c r="D16" s="25">
        <v>7.25</v>
      </c>
      <c r="E16" s="25">
        <f t="shared" si="6"/>
        <v>15080</v>
      </c>
      <c r="F16" s="25">
        <v>45400</v>
      </c>
      <c r="G16" s="20"/>
      <c r="H16" s="27">
        <f t="shared" si="0"/>
        <v>51675.000000000007</v>
      </c>
      <c r="I16" s="27">
        <f t="shared" si="1"/>
        <v>32354.457262716311</v>
      </c>
      <c r="J16" s="27">
        <f t="shared" si="2"/>
        <v>20431.541688515998</v>
      </c>
      <c r="K16" s="27">
        <f t="shared" si="3"/>
        <v>61511.405348715263</v>
      </c>
      <c r="L16" s="6"/>
      <c r="M16" s="25">
        <v>65210</v>
      </c>
      <c r="N16" s="25">
        <f t="shared" si="4"/>
        <v>40828.914525432621</v>
      </c>
      <c r="O16" s="10"/>
      <c r="P16" s="41">
        <f t="shared" si="5"/>
        <v>0.70975353959098064</v>
      </c>
      <c r="Q16" s="41">
        <f t="shared" si="7"/>
        <v>0.35487676979549032</v>
      </c>
    </row>
    <row r="17" spans="1:17" x14ac:dyDescent="0.35">
      <c r="A17" s="21" t="s">
        <v>55</v>
      </c>
      <c r="B17" s="25">
        <v>25690</v>
      </c>
      <c r="C17" s="25">
        <v>19750</v>
      </c>
      <c r="D17" s="25">
        <v>8.75</v>
      </c>
      <c r="E17" s="25">
        <f t="shared" si="6"/>
        <v>18200</v>
      </c>
      <c r="F17" s="31">
        <v>53800</v>
      </c>
      <c r="G17" s="20"/>
      <c r="H17" s="27">
        <f t="shared" si="0"/>
        <v>38985</v>
      </c>
      <c r="I17" s="27">
        <f t="shared" si="1"/>
        <v>29970.951732191515</v>
      </c>
      <c r="J17" s="27">
        <f t="shared" si="2"/>
        <v>27618.801089918259</v>
      </c>
      <c r="K17" s="31">
        <f t="shared" si="3"/>
        <v>81642.390035033095</v>
      </c>
      <c r="L17" s="6"/>
      <c r="M17" s="25">
        <v>52280</v>
      </c>
      <c r="N17" s="25">
        <f t="shared" si="4"/>
        <v>40191.903464383031</v>
      </c>
      <c r="O17" s="10"/>
      <c r="P17" s="41">
        <f t="shared" si="5"/>
        <v>1.0350330868042039</v>
      </c>
      <c r="Q17" s="41">
        <f t="shared" si="7"/>
        <v>0.51751654340210196</v>
      </c>
    </row>
    <row r="18" spans="1:17" x14ac:dyDescent="0.35">
      <c r="A18" s="3" t="s">
        <v>11</v>
      </c>
      <c r="B18" s="25">
        <v>40480</v>
      </c>
      <c r="C18" s="25">
        <v>29260</v>
      </c>
      <c r="D18" s="25">
        <v>10.1</v>
      </c>
      <c r="E18" s="25">
        <f t="shared" si="6"/>
        <v>21008</v>
      </c>
      <c r="F18" s="25">
        <v>56040</v>
      </c>
      <c r="G18" s="20"/>
      <c r="H18" s="27">
        <f t="shared" si="0"/>
        <v>48185</v>
      </c>
      <c r="I18" s="27">
        <f t="shared" si="1"/>
        <v>34829.375</v>
      </c>
      <c r="J18" s="27">
        <f t="shared" si="2"/>
        <v>25006.68181818182</v>
      </c>
      <c r="K18" s="27">
        <f t="shared" si="3"/>
        <v>66706.704545454544</v>
      </c>
      <c r="L18" s="6"/>
      <c r="M18" s="25">
        <v>55890</v>
      </c>
      <c r="N18" s="25">
        <f t="shared" si="4"/>
        <v>40398.75</v>
      </c>
      <c r="O18" s="10"/>
      <c r="P18" s="41">
        <f t="shared" si="5"/>
        <v>0.38068181818181818</v>
      </c>
      <c r="Q18" s="41">
        <f t="shared" si="7"/>
        <v>0.19034090909090909</v>
      </c>
    </row>
    <row r="19" spans="1:17" x14ac:dyDescent="0.35">
      <c r="A19" s="3" t="s">
        <v>12</v>
      </c>
      <c r="B19" s="25">
        <v>27460</v>
      </c>
      <c r="C19" s="25">
        <v>22990</v>
      </c>
      <c r="D19" s="25">
        <v>7.25</v>
      </c>
      <c r="E19" s="25">
        <f t="shared" si="6"/>
        <v>15080</v>
      </c>
      <c r="F19" s="25">
        <v>39460</v>
      </c>
      <c r="G19" s="20"/>
      <c r="H19" s="27">
        <f t="shared" si="0"/>
        <v>36005</v>
      </c>
      <c r="I19" s="27">
        <f t="shared" si="1"/>
        <v>30144.025855790238</v>
      </c>
      <c r="J19" s="27">
        <f t="shared" si="2"/>
        <v>19772.592862345227</v>
      </c>
      <c r="K19" s="27">
        <f t="shared" si="3"/>
        <v>51739.158776402037</v>
      </c>
      <c r="L19" s="6"/>
      <c r="M19" s="25">
        <v>44550</v>
      </c>
      <c r="N19" s="25">
        <f t="shared" si="4"/>
        <v>37298.051711580476</v>
      </c>
      <c r="O19" s="10"/>
      <c r="P19" s="41">
        <f t="shared" si="5"/>
        <v>0.62235979606700653</v>
      </c>
      <c r="Q19" s="41">
        <f t="shared" si="7"/>
        <v>0.31117989803350327</v>
      </c>
    </row>
    <row r="20" spans="1:17" x14ac:dyDescent="0.35">
      <c r="A20" s="3" t="s">
        <v>13</v>
      </c>
      <c r="B20" s="25">
        <v>35840</v>
      </c>
      <c r="C20" s="25">
        <v>28730</v>
      </c>
      <c r="D20" s="25">
        <v>12</v>
      </c>
      <c r="E20" s="25">
        <f t="shared" si="6"/>
        <v>24960</v>
      </c>
      <c r="F20" s="25">
        <v>50830</v>
      </c>
      <c r="G20" s="20"/>
      <c r="H20" s="27">
        <f t="shared" si="0"/>
        <v>50815</v>
      </c>
      <c r="I20" s="27">
        <f t="shared" si="1"/>
        <v>40734.234095982145</v>
      </c>
      <c r="J20" s="27">
        <f t="shared" si="2"/>
        <v>35389.017857142855</v>
      </c>
      <c r="K20" s="27">
        <f t="shared" si="3"/>
        <v>72068.26032366071</v>
      </c>
      <c r="L20" s="6"/>
      <c r="M20" s="25">
        <v>65790</v>
      </c>
      <c r="N20" s="25">
        <f t="shared" si="4"/>
        <v>52738.46819196429</v>
      </c>
      <c r="O20" s="10"/>
      <c r="P20" s="41">
        <f t="shared" si="5"/>
        <v>0.8356584821428571</v>
      </c>
      <c r="Q20" s="41">
        <f t="shared" si="7"/>
        <v>0.41782924107142855</v>
      </c>
    </row>
    <row r="21" spans="1:17" x14ac:dyDescent="0.35">
      <c r="A21" s="3" t="s">
        <v>14</v>
      </c>
      <c r="B21" s="25">
        <v>30860</v>
      </c>
      <c r="C21" s="25">
        <v>24210</v>
      </c>
      <c r="D21" s="25">
        <v>7.25</v>
      </c>
      <c r="E21" s="25">
        <f t="shared" si="6"/>
        <v>15080</v>
      </c>
      <c r="F21" s="25">
        <v>48620</v>
      </c>
      <c r="G21" s="20"/>
      <c r="H21" s="27">
        <f t="shared" si="0"/>
        <v>41715</v>
      </c>
      <c r="I21" s="27">
        <f t="shared" si="1"/>
        <v>32725.863577446537</v>
      </c>
      <c r="J21" s="27">
        <f t="shared" si="2"/>
        <v>20384.387556707712</v>
      </c>
      <c r="K21" s="27">
        <f t="shared" si="3"/>
        <v>65722.07712248867</v>
      </c>
      <c r="L21" s="6"/>
      <c r="M21" s="25">
        <v>52570</v>
      </c>
      <c r="N21" s="25">
        <f t="shared" si="4"/>
        <v>41241.727154893066</v>
      </c>
      <c r="O21" s="10"/>
      <c r="P21" s="41">
        <f t="shared" si="5"/>
        <v>0.70349967595592999</v>
      </c>
      <c r="Q21" s="41">
        <f t="shared" si="7"/>
        <v>0.351749837977965</v>
      </c>
    </row>
    <row r="22" spans="1:17" x14ac:dyDescent="0.35">
      <c r="A22" s="3" t="s">
        <v>15</v>
      </c>
      <c r="B22" s="25">
        <v>32450</v>
      </c>
      <c r="C22" s="25">
        <v>22320</v>
      </c>
      <c r="D22" s="25">
        <v>7.25</v>
      </c>
      <c r="E22" s="25">
        <f t="shared" si="6"/>
        <v>15080</v>
      </c>
      <c r="F22" s="25">
        <v>45620</v>
      </c>
      <c r="G22" s="20"/>
      <c r="H22" s="27">
        <f t="shared" si="0"/>
        <v>41935</v>
      </c>
      <c r="I22" s="27">
        <f t="shared" si="1"/>
        <v>28844.043143297382</v>
      </c>
      <c r="J22" s="27">
        <f t="shared" si="2"/>
        <v>19487.821263482281</v>
      </c>
      <c r="K22" s="27">
        <f t="shared" si="3"/>
        <v>58954.53620955316</v>
      </c>
      <c r="L22" s="6"/>
      <c r="M22" s="25">
        <v>51420</v>
      </c>
      <c r="N22" s="25">
        <f t="shared" si="4"/>
        <v>35368.086286594757</v>
      </c>
      <c r="O22" s="10"/>
      <c r="P22" s="41">
        <f t="shared" si="5"/>
        <v>0.58459167950693369</v>
      </c>
      <c r="Q22" s="41">
        <f t="shared" si="7"/>
        <v>0.29229583975346685</v>
      </c>
    </row>
    <row r="23" spans="1:17" x14ac:dyDescent="0.35">
      <c r="A23" s="3" t="s">
        <v>16</v>
      </c>
      <c r="B23" s="25">
        <v>40590</v>
      </c>
      <c r="C23" s="25">
        <v>23440</v>
      </c>
      <c r="D23" s="25">
        <v>7.25</v>
      </c>
      <c r="E23" s="25">
        <f t="shared" si="6"/>
        <v>15080</v>
      </c>
      <c r="F23" s="25">
        <v>48950</v>
      </c>
      <c r="G23" s="20"/>
      <c r="H23" s="27">
        <f t="shared" si="0"/>
        <v>48610</v>
      </c>
      <c r="I23" s="27">
        <f t="shared" si="1"/>
        <v>28071.406750431142</v>
      </c>
      <c r="J23" s="27">
        <f t="shared" si="2"/>
        <v>18059.591032273958</v>
      </c>
      <c r="K23" s="27">
        <f t="shared" si="3"/>
        <v>58621.815718157181</v>
      </c>
      <c r="L23" s="6"/>
      <c r="M23" s="25">
        <v>56630</v>
      </c>
      <c r="N23" s="25">
        <f t="shared" si="4"/>
        <v>32702.813500862281</v>
      </c>
      <c r="O23" s="10"/>
      <c r="P23" s="41">
        <f t="shared" si="5"/>
        <v>0.39517122443951713</v>
      </c>
      <c r="Q23" s="41">
        <f t="shared" si="7"/>
        <v>0.19758561221975857</v>
      </c>
    </row>
    <row r="24" spans="1:17" x14ac:dyDescent="0.35">
      <c r="A24" s="3" t="s">
        <v>17</v>
      </c>
      <c r="B24" s="25">
        <v>40120</v>
      </c>
      <c r="C24" s="25">
        <v>24170</v>
      </c>
      <c r="D24" s="25">
        <v>7.25</v>
      </c>
      <c r="E24" s="25">
        <f t="shared" si="6"/>
        <v>15080</v>
      </c>
      <c r="F24" s="25">
        <v>48030</v>
      </c>
      <c r="G24" s="20"/>
      <c r="H24" s="27">
        <f t="shared" si="0"/>
        <v>47085</v>
      </c>
      <c r="I24" s="27">
        <f t="shared" si="1"/>
        <v>28366.013210368896</v>
      </c>
      <c r="J24" s="27">
        <f t="shared" si="2"/>
        <v>17697.951146560321</v>
      </c>
      <c r="K24" s="27">
        <f t="shared" si="3"/>
        <v>56368.209122632106</v>
      </c>
      <c r="L24" s="6"/>
      <c r="M24" s="25">
        <v>54050</v>
      </c>
      <c r="N24" s="25">
        <f t="shared" si="4"/>
        <v>32562.026420737784</v>
      </c>
      <c r="O24" s="10"/>
      <c r="P24" s="41">
        <f t="shared" si="5"/>
        <v>0.34720837487537387</v>
      </c>
      <c r="Q24" s="41">
        <f t="shared" si="7"/>
        <v>0.17360418743768694</v>
      </c>
    </row>
    <row r="25" spans="1:17" x14ac:dyDescent="0.35">
      <c r="A25" s="3" t="s">
        <v>18</v>
      </c>
      <c r="B25" s="25">
        <v>31290</v>
      </c>
      <c r="C25" s="25">
        <v>20910</v>
      </c>
      <c r="D25" s="29">
        <v>7.25</v>
      </c>
      <c r="E25" s="29">
        <f t="shared" si="6"/>
        <v>15080</v>
      </c>
      <c r="F25" s="25">
        <v>53620</v>
      </c>
      <c r="G25" s="20"/>
      <c r="H25" s="27">
        <f t="shared" si="0"/>
        <v>37825</v>
      </c>
      <c r="I25" s="27">
        <f t="shared" si="1"/>
        <v>25277.109300095879</v>
      </c>
      <c r="J25" s="29">
        <f t="shared" si="2"/>
        <v>18229.49824224992</v>
      </c>
      <c r="K25" s="27">
        <f t="shared" si="3"/>
        <v>64818.68008948546</v>
      </c>
      <c r="L25" s="6"/>
      <c r="M25" s="25">
        <v>44360</v>
      </c>
      <c r="N25" s="25">
        <f t="shared" si="4"/>
        <v>29644.218600191758</v>
      </c>
      <c r="O25" s="10"/>
      <c r="P25" s="41">
        <f t="shared" si="5"/>
        <v>0.4177053371684244</v>
      </c>
      <c r="Q25" s="41">
        <f t="shared" si="7"/>
        <v>0.2088526685842122</v>
      </c>
    </row>
    <row r="26" spans="1:17" x14ac:dyDescent="0.35">
      <c r="A26" s="3" t="s">
        <v>19</v>
      </c>
      <c r="B26" s="25">
        <v>37580</v>
      </c>
      <c r="C26" s="25">
        <v>31000</v>
      </c>
      <c r="D26" s="25">
        <v>12.75</v>
      </c>
      <c r="E26" s="25">
        <f t="shared" si="6"/>
        <v>26520</v>
      </c>
      <c r="F26" s="25">
        <v>48100</v>
      </c>
      <c r="G26" s="20"/>
      <c r="H26" s="27">
        <f t="shared" si="0"/>
        <v>45245</v>
      </c>
      <c r="I26" s="27">
        <f t="shared" si="1"/>
        <v>37322.91112293773</v>
      </c>
      <c r="J26" s="27">
        <f t="shared" si="2"/>
        <v>31929.148483235764</v>
      </c>
      <c r="K26" s="27">
        <f t="shared" si="3"/>
        <v>57910.710484300158</v>
      </c>
      <c r="L26" s="6"/>
      <c r="M26" s="25">
        <v>52910</v>
      </c>
      <c r="N26" s="25">
        <f t="shared" si="4"/>
        <v>43645.822245875468</v>
      </c>
      <c r="O26" s="10"/>
      <c r="P26" s="41">
        <f t="shared" si="5"/>
        <v>0.40792974986695052</v>
      </c>
      <c r="Q26" s="41">
        <f t="shared" si="7"/>
        <v>0.20396487493347526</v>
      </c>
    </row>
    <row r="27" spans="1:17" x14ac:dyDescent="0.35">
      <c r="A27" s="3" t="s">
        <v>20</v>
      </c>
      <c r="B27" s="25">
        <v>41070</v>
      </c>
      <c r="C27" s="25">
        <v>29940</v>
      </c>
      <c r="D27" s="25">
        <v>12.5</v>
      </c>
      <c r="E27" s="25">
        <f t="shared" si="6"/>
        <v>26000</v>
      </c>
      <c r="F27" s="25">
        <v>51750</v>
      </c>
      <c r="G27" s="20"/>
      <c r="H27" s="27">
        <f t="shared" si="0"/>
        <v>54230</v>
      </c>
      <c r="I27" s="27">
        <f t="shared" si="1"/>
        <v>39533.630387143901</v>
      </c>
      <c r="J27" s="27">
        <f t="shared" si="2"/>
        <v>34331.141952763573</v>
      </c>
      <c r="K27" s="27">
        <f t="shared" si="3"/>
        <v>68332.17677136595</v>
      </c>
      <c r="L27" s="6"/>
      <c r="M27" s="25">
        <v>67390</v>
      </c>
      <c r="N27" s="25">
        <f t="shared" si="4"/>
        <v>49127.260774287795</v>
      </c>
      <c r="O27" s="10"/>
      <c r="P27" s="41">
        <f t="shared" si="5"/>
        <v>0.6408570732895057</v>
      </c>
      <c r="Q27" s="41">
        <f t="shared" si="7"/>
        <v>0.32042853664475285</v>
      </c>
    </row>
    <row r="28" spans="1:17" x14ac:dyDescent="0.35">
      <c r="A28" s="3" t="s">
        <v>21</v>
      </c>
      <c r="B28" s="25">
        <v>43710</v>
      </c>
      <c r="C28" s="25">
        <v>34920</v>
      </c>
      <c r="D28" s="25">
        <v>14.25</v>
      </c>
      <c r="E28" s="25">
        <f t="shared" si="6"/>
        <v>29640</v>
      </c>
      <c r="F28" s="25">
        <v>66750</v>
      </c>
      <c r="G28" s="20"/>
      <c r="H28" s="27">
        <f t="shared" si="0"/>
        <v>64589.999999999993</v>
      </c>
      <c r="I28" s="27">
        <f t="shared" si="1"/>
        <v>51601.070693205213</v>
      </c>
      <c r="J28" s="27">
        <f t="shared" si="2"/>
        <v>43798.846945778998</v>
      </c>
      <c r="K28" s="27">
        <f t="shared" si="3"/>
        <v>98636.067261496224</v>
      </c>
      <c r="L28" s="6"/>
      <c r="M28" s="25">
        <v>85470</v>
      </c>
      <c r="N28" s="25">
        <f t="shared" si="4"/>
        <v>68282.14138641044</v>
      </c>
      <c r="O28" s="10"/>
      <c r="P28" s="41">
        <f t="shared" si="5"/>
        <v>0.95538778311599182</v>
      </c>
      <c r="Q28" s="41">
        <f t="shared" si="7"/>
        <v>0.47769389155799591</v>
      </c>
    </row>
    <row r="29" spans="1:17" x14ac:dyDescent="0.35">
      <c r="A29" s="3" t="s">
        <v>22</v>
      </c>
      <c r="B29" s="26">
        <v>35950</v>
      </c>
      <c r="C29" s="25">
        <v>26680</v>
      </c>
      <c r="D29" s="25">
        <v>9.8699999999999992</v>
      </c>
      <c r="E29" s="25">
        <f t="shared" si="6"/>
        <v>20529.599999999999</v>
      </c>
      <c r="F29" s="25">
        <v>47210</v>
      </c>
      <c r="G29" s="20"/>
      <c r="H29" s="27">
        <f t="shared" si="0"/>
        <v>47929.999999999993</v>
      </c>
      <c r="I29" s="27">
        <f t="shared" si="1"/>
        <v>35570.859527121</v>
      </c>
      <c r="J29" s="27">
        <f t="shared" si="2"/>
        <v>27370.896467315713</v>
      </c>
      <c r="K29" s="27">
        <f t="shared" si="3"/>
        <v>62942.289290681496</v>
      </c>
      <c r="L29" s="6"/>
      <c r="M29" s="25">
        <v>59910</v>
      </c>
      <c r="N29" s="25">
        <f t="shared" si="4"/>
        <v>44461.719054242007</v>
      </c>
      <c r="O29" s="10"/>
      <c r="P29" s="41">
        <f t="shared" si="5"/>
        <v>0.66648122392211406</v>
      </c>
      <c r="Q29" s="41">
        <f t="shared" si="7"/>
        <v>0.33324061196105703</v>
      </c>
    </row>
    <row r="30" spans="1:17" x14ac:dyDescent="0.35">
      <c r="A30" s="3" t="s">
        <v>23</v>
      </c>
      <c r="B30" s="26">
        <v>37870</v>
      </c>
      <c r="C30" s="25">
        <v>29600</v>
      </c>
      <c r="D30" s="25">
        <v>8.42</v>
      </c>
      <c r="E30" s="25">
        <f t="shared" si="6"/>
        <v>17513.599999999999</v>
      </c>
      <c r="F30" s="25">
        <v>54830</v>
      </c>
      <c r="G30" s="20"/>
      <c r="H30" s="27">
        <f t="shared" si="0"/>
        <v>51080</v>
      </c>
      <c r="I30" s="27">
        <f t="shared" si="1"/>
        <v>39925.217850541325</v>
      </c>
      <c r="J30" s="27">
        <f t="shared" si="2"/>
        <v>23622.780248217587</v>
      </c>
      <c r="K30" s="27">
        <f t="shared" si="3"/>
        <v>73956.070768418271</v>
      </c>
      <c r="L30" s="6"/>
      <c r="M30" s="25">
        <v>64290</v>
      </c>
      <c r="N30" s="25">
        <f t="shared" si="4"/>
        <v>50250.435701082657</v>
      </c>
      <c r="O30" s="10"/>
      <c r="P30" s="41">
        <f t="shared" si="5"/>
        <v>0.69764985476630581</v>
      </c>
      <c r="Q30" s="41">
        <f t="shared" si="7"/>
        <v>0.34882492738315291</v>
      </c>
    </row>
    <row r="31" spans="1:17" x14ac:dyDescent="0.35">
      <c r="A31" s="3" t="s">
        <v>24</v>
      </c>
      <c r="B31" s="26">
        <v>26860</v>
      </c>
      <c r="C31" s="25">
        <v>19490</v>
      </c>
      <c r="D31" s="29">
        <v>7.25</v>
      </c>
      <c r="E31" s="29">
        <f t="shared" si="6"/>
        <v>15080</v>
      </c>
      <c r="F31" s="25">
        <v>39350</v>
      </c>
      <c r="G31" s="20"/>
      <c r="H31" s="27">
        <f t="shared" si="0"/>
        <v>36735</v>
      </c>
      <c r="I31" s="27">
        <f t="shared" si="1"/>
        <v>26655.441176470587</v>
      </c>
      <c r="J31" s="29">
        <f t="shared" si="2"/>
        <v>20624.117647058825</v>
      </c>
      <c r="K31" s="27">
        <f t="shared" si="3"/>
        <v>53816.911764705881</v>
      </c>
      <c r="L31" s="6"/>
      <c r="M31" s="25">
        <v>46610</v>
      </c>
      <c r="N31" s="25">
        <f t="shared" si="4"/>
        <v>33820.882352941175</v>
      </c>
      <c r="O31" s="10"/>
      <c r="P31" s="41">
        <f t="shared" si="5"/>
        <v>0.73529411764705888</v>
      </c>
      <c r="Q31" s="41">
        <f t="shared" si="7"/>
        <v>0.36764705882352944</v>
      </c>
    </row>
    <row r="32" spans="1:17" x14ac:dyDescent="0.35">
      <c r="A32" s="3" t="s">
        <v>25</v>
      </c>
      <c r="B32" s="26">
        <v>36480</v>
      </c>
      <c r="C32" s="25">
        <v>25810</v>
      </c>
      <c r="D32" s="25">
        <v>11.15</v>
      </c>
      <c r="E32" s="25">
        <f ca="1">D32*2080+E32</f>
        <v>0</v>
      </c>
      <c r="F32" s="25">
        <v>44860</v>
      </c>
      <c r="G32" s="20"/>
      <c r="H32" s="27">
        <f t="shared" si="0"/>
        <v>45670</v>
      </c>
      <c r="I32" s="27">
        <f t="shared" si="1"/>
        <v>32312.025767543862</v>
      </c>
      <c r="J32" s="27">
        <f t="shared" ca="1" si="2"/>
        <v>29034.502192982458</v>
      </c>
      <c r="K32" s="27">
        <f t="shared" si="3"/>
        <v>56161.080043859649</v>
      </c>
      <c r="L32" s="6"/>
      <c r="M32" s="25">
        <v>54860</v>
      </c>
      <c r="N32" s="25">
        <f t="shared" si="4"/>
        <v>38814.051535087725</v>
      </c>
      <c r="O32" s="10"/>
      <c r="P32" s="41">
        <f t="shared" si="5"/>
        <v>0.50383771929824561</v>
      </c>
      <c r="Q32" s="41">
        <f t="shared" si="7"/>
        <v>0.25191885964912281</v>
      </c>
    </row>
    <row r="33" spans="1:17" x14ac:dyDescent="0.35">
      <c r="A33" s="3" t="s">
        <v>26</v>
      </c>
      <c r="B33" s="26">
        <v>31640</v>
      </c>
      <c r="C33" s="25">
        <v>24990</v>
      </c>
      <c r="D33" s="25">
        <v>9.1999999999999993</v>
      </c>
      <c r="E33" s="25">
        <f t="shared" si="6"/>
        <v>19136</v>
      </c>
      <c r="F33" s="25">
        <v>55240</v>
      </c>
      <c r="G33" s="20"/>
      <c r="H33" s="27">
        <f t="shared" si="0"/>
        <v>38830</v>
      </c>
      <c r="I33" s="27">
        <f t="shared" si="1"/>
        <v>30668.827433628318</v>
      </c>
      <c r="J33" s="27">
        <f t="shared" si="2"/>
        <v>23484.541087231351</v>
      </c>
      <c r="K33" s="27">
        <f t="shared" si="3"/>
        <v>67792.958280657389</v>
      </c>
      <c r="L33" s="6"/>
      <c r="M33" s="25">
        <v>46020</v>
      </c>
      <c r="N33" s="25">
        <f t="shared" si="4"/>
        <v>36347.654867256635</v>
      </c>
      <c r="O33" s="10"/>
      <c r="P33" s="41">
        <f t="shared" si="5"/>
        <v>0.45448798988621997</v>
      </c>
      <c r="Q33" s="41">
        <f t="shared" si="7"/>
        <v>0.22724399494310998</v>
      </c>
    </row>
    <row r="34" spans="1:17" x14ac:dyDescent="0.35">
      <c r="A34" s="3" t="s">
        <v>27</v>
      </c>
      <c r="B34" s="26">
        <v>42190</v>
      </c>
      <c r="C34" s="25">
        <v>25610</v>
      </c>
      <c r="D34" s="25">
        <v>9</v>
      </c>
      <c r="E34" s="25">
        <f t="shared" si="6"/>
        <v>18720</v>
      </c>
      <c r="F34" s="25">
        <v>63770</v>
      </c>
      <c r="G34" s="20"/>
      <c r="H34" s="27">
        <f t="shared" si="0"/>
        <v>53409.999999999993</v>
      </c>
      <c r="I34" s="27">
        <f t="shared" si="1"/>
        <v>32420.718179663425</v>
      </c>
      <c r="J34" s="27">
        <f t="shared" si="2"/>
        <v>23698.392984119459</v>
      </c>
      <c r="K34" s="27">
        <f t="shared" si="3"/>
        <v>80728.980801137703</v>
      </c>
      <c r="L34" s="6"/>
      <c r="M34" s="25">
        <v>64630</v>
      </c>
      <c r="N34" s="25">
        <f t="shared" si="4"/>
        <v>39231.436359326857</v>
      </c>
      <c r="O34" s="10"/>
      <c r="P34" s="41">
        <f t="shared" si="5"/>
        <v>0.53187959232045512</v>
      </c>
      <c r="Q34" s="41">
        <f t="shared" si="7"/>
        <v>0.26593979616022756</v>
      </c>
    </row>
    <row r="35" spans="1:17" x14ac:dyDescent="0.35">
      <c r="A35" s="3" t="s">
        <v>28</v>
      </c>
      <c r="B35" s="26">
        <v>33540</v>
      </c>
      <c r="C35" s="25">
        <v>27620</v>
      </c>
      <c r="D35" s="25">
        <v>9.75</v>
      </c>
      <c r="E35" s="25">
        <f t="shared" si="6"/>
        <v>20280</v>
      </c>
      <c r="F35" s="25">
        <v>55050</v>
      </c>
      <c r="G35" s="20"/>
      <c r="H35" s="27">
        <f t="shared" si="0"/>
        <v>45740</v>
      </c>
      <c r="I35" s="27">
        <f t="shared" si="1"/>
        <v>37666.630888491352</v>
      </c>
      <c r="J35" s="27">
        <f t="shared" si="2"/>
        <v>27656.744186046511</v>
      </c>
      <c r="K35" s="27">
        <f t="shared" si="3"/>
        <v>75074.150268336321</v>
      </c>
      <c r="L35" s="6"/>
      <c r="M35" s="25">
        <v>57940</v>
      </c>
      <c r="N35" s="25">
        <f t="shared" si="4"/>
        <v>47713.261776982705</v>
      </c>
      <c r="O35" s="10"/>
      <c r="P35" s="41">
        <f t="shared" si="5"/>
        <v>0.72748956469886705</v>
      </c>
      <c r="Q35" s="41">
        <f t="shared" si="7"/>
        <v>0.36374478234943353</v>
      </c>
    </row>
    <row r="36" spans="1:17" x14ac:dyDescent="0.35">
      <c r="A36" s="3" t="s">
        <v>29</v>
      </c>
      <c r="B36" s="26">
        <v>33210</v>
      </c>
      <c r="C36" s="25">
        <v>24490</v>
      </c>
      <c r="D36" s="25">
        <v>7.25</v>
      </c>
      <c r="E36" s="25">
        <f t="shared" si="6"/>
        <v>15080</v>
      </c>
      <c r="F36" s="25">
        <v>55240</v>
      </c>
      <c r="G36" s="20"/>
      <c r="H36" s="27">
        <f t="shared" si="0"/>
        <v>47675</v>
      </c>
      <c r="I36" s="27">
        <f t="shared" si="1"/>
        <v>35156.903041252634</v>
      </c>
      <c r="J36" s="27">
        <f t="shared" si="2"/>
        <v>21648.268593797049</v>
      </c>
      <c r="K36" s="27">
        <f t="shared" si="3"/>
        <v>79300.421559771159</v>
      </c>
      <c r="L36" s="6"/>
      <c r="M36" s="25">
        <v>62140</v>
      </c>
      <c r="N36" s="25">
        <f t="shared" si="4"/>
        <v>45823.806082505274</v>
      </c>
      <c r="O36" s="10"/>
      <c r="P36" s="41">
        <f t="shared" si="5"/>
        <v>0.87112315567600118</v>
      </c>
      <c r="Q36" s="41">
        <f t="shared" si="7"/>
        <v>0.43556157783800059</v>
      </c>
    </row>
    <row r="37" spans="1:17" x14ac:dyDescent="0.35">
      <c r="A37" s="3" t="s">
        <v>30</v>
      </c>
      <c r="B37" s="26">
        <v>44810</v>
      </c>
      <c r="C37" s="25">
        <v>31450</v>
      </c>
      <c r="D37" s="25">
        <v>11.5</v>
      </c>
      <c r="E37" s="25">
        <f t="shared" si="6"/>
        <v>23920</v>
      </c>
      <c r="F37" s="25">
        <v>70470</v>
      </c>
      <c r="G37" s="20"/>
      <c r="H37" s="27">
        <f t="shared" ref="H37:H61" si="8">B37*(1+Q37)</f>
        <v>58489.999999999993</v>
      </c>
      <c r="I37" s="27">
        <f t="shared" ref="I37:I61" si="9">C37*(1+Q37)</f>
        <v>41051.338986833296</v>
      </c>
      <c r="J37" s="27">
        <f t="shared" ref="J37:J61" si="10">E37*(1+Q37)</f>
        <v>31222.512831957149</v>
      </c>
      <c r="K37" s="27">
        <f t="shared" ref="K37:K61" si="11">F37*(1+Q37)</f>
        <v>91983.715688462384</v>
      </c>
      <c r="L37" s="6"/>
      <c r="M37" s="25">
        <v>72170</v>
      </c>
      <c r="N37" s="25">
        <f t="shared" ref="N37:N60" si="12">C37*(1+P37)</f>
        <v>50652.677973666592</v>
      </c>
      <c r="O37" s="10"/>
      <c r="P37" s="41">
        <f t="shared" ref="P37:P61" si="13">(M37-B37)/B37</f>
        <v>0.61057799598303952</v>
      </c>
      <c r="Q37" s="41">
        <f t="shared" si="7"/>
        <v>0.30528899799151976</v>
      </c>
    </row>
    <row r="38" spans="1:17" x14ac:dyDescent="0.35">
      <c r="A38" s="3" t="s">
        <v>31</v>
      </c>
      <c r="B38" s="26">
        <v>31930</v>
      </c>
      <c r="C38" s="25">
        <v>25120</v>
      </c>
      <c r="D38" s="25">
        <v>13.2</v>
      </c>
      <c r="E38" s="25">
        <f t="shared" si="6"/>
        <v>27456</v>
      </c>
      <c r="F38" s="25">
        <v>50330</v>
      </c>
      <c r="G38" s="20"/>
      <c r="H38" s="27">
        <f t="shared" si="8"/>
        <v>42994.999999999993</v>
      </c>
      <c r="I38" s="27">
        <f t="shared" si="9"/>
        <v>33825.067334794861</v>
      </c>
      <c r="J38" s="27">
        <f t="shared" si="10"/>
        <v>36970.583150642029</v>
      </c>
      <c r="K38" s="27">
        <f t="shared" si="11"/>
        <v>67771.323207015346</v>
      </c>
      <c r="L38" s="6"/>
      <c r="M38" s="25">
        <v>54060</v>
      </c>
      <c r="N38" s="25">
        <f t="shared" si="12"/>
        <v>42530.13466958973</v>
      </c>
      <c r="O38" s="10"/>
      <c r="P38" s="41">
        <f t="shared" si="13"/>
        <v>0.69307860945818978</v>
      </c>
      <c r="Q38" s="41">
        <f t="shared" si="7"/>
        <v>0.34653930472909489</v>
      </c>
    </row>
    <row r="39" spans="1:17" x14ac:dyDescent="0.35">
      <c r="A39" s="3" t="s">
        <v>32</v>
      </c>
      <c r="B39" s="26">
        <v>43880</v>
      </c>
      <c r="C39" s="25">
        <v>33060</v>
      </c>
      <c r="D39" s="25">
        <v>7.25</v>
      </c>
      <c r="E39" s="25">
        <f t="shared" si="6"/>
        <v>15080</v>
      </c>
      <c r="F39" s="25">
        <v>69250</v>
      </c>
      <c r="G39" s="20"/>
      <c r="H39" s="27">
        <f t="shared" si="8"/>
        <v>64205</v>
      </c>
      <c r="I39" s="27">
        <f t="shared" si="9"/>
        <v>48373.229261622611</v>
      </c>
      <c r="J39" s="27">
        <f t="shared" si="10"/>
        <v>22064.981768459435</v>
      </c>
      <c r="K39" s="27">
        <f t="shared" si="11"/>
        <v>101326.25911577028</v>
      </c>
      <c r="L39" s="6"/>
      <c r="M39" s="25">
        <v>84530</v>
      </c>
      <c r="N39" s="25">
        <f t="shared" si="12"/>
        <v>63686.458523245215</v>
      </c>
      <c r="O39" s="10"/>
      <c r="P39" s="41">
        <f t="shared" si="13"/>
        <v>0.92639015496809485</v>
      </c>
      <c r="Q39" s="41">
        <f t="shared" si="7"/>
        <v>0.46319507748404742</v>
      </c>
    </row>
    <row r="40" spans="1:17" x14ac:dyDescent="0.35">
      <c r="A40" s="3" t="s">
        <v>33</v>
      </c>
      <c r="B40" s="26">
        <v>29530</v>
      </c>
      <c r="C40" s="25">
        <v>24820</v>
      </c>
      <c r="D40" s="25">
        <v>7.25</v>
      </c>
      <c r="E40" s="25">
        <f t="shared" si="6"/>
        <v>15080</v>
      </c>
      <c r="F40" s="25">
        <v>44190</v>
      </c>
      <c r="G40" s="20"/>
      <c r="H40" s="27">
        <f t="shared" si="8"/>
        <v>39150</v>
      </c>
      <c r="I40" s="27">
        <f t="shared" si="9"/>
        <v>32905.621401964105</v>
      </c>
      <c r="J40" s="27">
        <f t="shared" si="10"/>
        <v>19992.617676938706</v>
      </c>
      <c r="K40" s="27">
        <f t="shared" si="11"/>
        <v>58585.794107687099</v>
      </c>
      <c r="L40" s="6"/>
      <c r="M40" s="25">
        <v>48770</v>
      </c>
      <c r="N40" s="25">
        <f t="shared" si="12"/>
        <v>40991.242803928209</v>
      </c>
      <c r="O40" s="10"/>
      <c r="P40" s="41">
        <f t="shared" si="13"/>
        <v>0.6515408059600406</v>
      </c>
      <c r="Q40" s="41">
        <f t="shared" si="7"/>
        <v>0.3257704029800203</v>
      </c>
    </row>
    <row r="41" spans="1:17" x14ac:dyDescent="0.35">
      <c r="A41" s="3" t="s">
        <v>34</v>
      </c>
      <c r="B41" s="26">
        <v>34640</v>
      </c>
      <c r="C41" s="25">
        <v>25410</v>
      </c>
      <c r="D41" s="25">
        <v>7.25</v>
      </c>
      <c r="E41" s="25">
        <f t="shared" si="6"/>
        <v>15080</v>
      </c>
      <c r="F41" s="25">
        <v>54850</v>
      </c>
      <c r="G41" s="20"/>
      <c r="H41" s="27">
        <f t="shared" si="8"/>
        <v>45060</v>
      </c>
      <c r="I41" s="27">
        <f t="shared" si="9"/>
        <v>33053.539260969977</v>
      </c>
      <c r="J41" s="27">
        <f t="shared" si="10"/>
        <v>19616.189376443417</v>
      </c>
      <c r="K41" s="27">
        <f t="shared" si="11"/>
        <v>71349.336027713623</v>
      </c>
      <c r="L41" s="6"/>
      <c r="M41" s="25">
        <v>55480</v>
      </c>
      <c r="N41" s="25">
        <f t="shared" si="12"/>
        <v>40697.078521939948</v>
      </c>
      <c r="O41" s="10"/>
      <c r="P41" s="41">
        <f t="shared" si="13"/>
        <v>0.60161662817551964</v>
      </c>
      <c r="Q41" s="41">
        <f t="shared" si="7"/>
        <v>0.30080831408775982</v>
      </c>
    </row>
    <row r="42" spans="1:17" ht="26.5" x14ac:dyDescent="0.35">
      <c r="A42" s="21" t="s">
        <v>57</v>
      </c>
      <c r="B42" s="31">
        <v>36460</v>
      </c>
      <c r="C42" s="31">
        <v>27680</v>
      </c>
      <c r="D42" s="25">
        <v>7.25</v>
      </c>
      <c r="E42" s="25">
        <f t="shared" si="6"/>
        <v>15080</v>
      </c>
      <c r="F42" s="31">
        <v>53800</v>
      </c>
      <c r="G42" s="20"/>
      <c r="H42" s="31">
        <f t="shared" si="8"/>
        <v>50475</v>
      </c>
      <c r="I42" s="31">
        <f t="shared" si="9"/>
        <v>38320.021941854087</v>
      </c>
      <c r="J42" s="27">
        <f t="shared" si="10"/>
        <v>20876.659352715305</v>
      </c>
      <c r="K42" s="31">
        <f t="shared" si="11"/>
        <v>74480.389467910034</v>
      </c>
      <c r="L42" s="6"/>
      <c r="M42" s="31">
        <v>64490</v>
      </c>
      <c r="N42" s="31">
        <f t="shared" si="12"/>
        <v>48960.043883708175</v>
      </c>
      <c r="O42" s="10"/>
      <c r="P42" s="41">
        <f t="shared" si="13"/>
        <v>0.76878771256171141</v>
      </c>
      <c r="Q42" s="41">
        <f t="shared" si="7"/>
        <v>0.38439385628085571</v>
      </c>
    </row>
    <row r="43" spans="1:17" x14ac:dyDescent="0.35">
      <c r="A43" s="3" t="s">
        <v>35</v>
      </c>
      <c r="B43" s="26">
        <v>32020</v>
      </c>
      <c r="C43" s="25">
        <v>26040</v>
      </c>
      <c r="D43" s="25">
        <v>9.3000000000000007</v>
      </c>
      <c r="E43" s="25">
        <f t="shared" si="6"/>
        <v>19344</v>
      </c>
      <c r="F43" s="25">
        <v>49090</v>
      </c>
      <c r="G43" s="20"/>
      <c r="H43" s="27">
        <f t="shared" si="8"/>
        <v>46310</v>
      </c>
      <c r="I43" s="27">
        <f t="shared" si="9"/>
        <v>37661.224234853216</v>
      </c>
      <c r="J43" s="27">
        <f t="shared" si="10"/>
        <v>27976.909431605247</v>
      </c>
      <c r="K43" s="27">
        <f t="shared" si="11"/>
        <v>70998.060587133048</v>
      </c>
      <c r="L43" s="6"/>
      <c r="M43" s="25">
        <v>60600</v>
      </c>
      <c r="N43" s="25">
        <f t="shared" si="12"/>
        <v>49282.44846970644</v>
      </c>
      <c r="O43" s="10"/>
      <c r="P43" s="41">
        <f t="shared" si="13"/>
        <v>0.89256714553404126</v>
      </c>
      <c r="Q43" s="41">
        <f t="shared" si="7"/>
        <v>0.44628357276702063</v>
      </c>
    </row>
    <row r="44" spans="1:17" x14ac:dyDescent="0.35">
      <c r="A44" s="3" t="s">
        <v>36</v>
      </c>
      <c r="B44" s="26">
        <v>34730</v>
      </c>
      <c r="C44" s="25">
        <v>22790</v>
      </c>
      <c r="D44" s="25">
        <v>7.25</v>
      </c>
      <c r="E44" s="25">
        <f t="shared" si="6"/>
        <v>15080</v>
      </c>
      <c r="F44" s="25">
        <v>45730</v>
      </c>
      <c r="G44" s="20"/>
      <c r="H44" s="27">
        <f t="shared" si="8"/>
        <v>44275</v>
      </c>
      <c r="I44" s="27">
        <f t="shared" si="9"/>
        <v>29053.476821192053</v>
      </c>
      <c r="J44" s="27">
        <f t="shared" si="10"/>
        <v>19224.503311258279</v>
      </c>
      <c r="K44" s="27">
        <f t="shared" si="11"/>
        <v>58298.178807947021</v>
      </c>
      <c r="L44" s="6"/>
      <c r="M44" s="25">
        <v>53820</v>
      </c>
      <c r="N44" s="25">
        <f t="shared" si="12"/>
        <v>35316.953642384105</v>
      </c>
      <c r="O44" s="10"/>
      <c r="P44" s="41">
        <f t="shared" si="13"/>
        <v>0.54966887417218546</v>
      </c>
      <c r="Q44" s="41">
        <f t="shared" si="7"/>
        <v>0.27483443708609273</v>
      </c>
    </row>
    <row r="45" spans="1:17" x14ac:dyDescent="0.35">
      <c r="A45" s="3" t="s">
        <v>37</v>
      </c>
      <c r="B45" s="26">
        <v>36040</v>
      </c>
      <c r="C45" s="25">
        <v>32880</v>
      </c>
      <c r="D45" s="25">
        <v>12.75</v>
      </c>
      <c r="E45" s="25">
        <f t="shared" si="6"/>
        <v>26520</v>
      </c>
      <c r="F45" s="25">
        <v>51210</v>
      </c>
      <c r="G45" s="20"/>
      <c r="H45" s="27">
        <f t="shared" si="8"/>
        <v>56980</v>
      </c>
      <c r="I45" s="27">
        <f t="shared" si="9"/>
        <v>51983.973362930083</v>
      </c>
      <c r="J45" s="27">
        <f t="shared" si="10"/>
        <v>41928.67924528302</v>
      </c>
      <c r="K45" s="27">
        <f t="shared" si="11"/>
        <v>80964.089900110994</v>
      </c>
      <c r="L45" s="6"/>
      <c r="M45" s="25">
        <v>77920</v>
      </c>
      <c r="N45" s="25">
        <f t="shared" si="12"/>
        <v>71087.946725860165</v>
      </c>
      <c r="O45" s="10"/>
      <c r="P45" s="41">
        <f t="shared" si="13"/>
        <v>1.1620421753607104</v>
      </c>
      <c r="Q45" s="41">
        <f t="shared" si="7"/>
        <v>0.58102108768035521</v>
      </c>
    </row>
    <row r="46" spans="1:17" x14ac:dyDescent="0.35">
      <c r="A46" s="3" t="s">
        <v>38</v>
      </c>
      <c r="B46" s="26">
        <v>32430</v>
      </c>
      <c r="C46" s="25">
        <v>25460</v>
      </c>
      <c r="D46" s="25">
        <v>7.25</v>
      </c>
      <c r="E46" s="25">
        <f t="shared" si="6"/>
        <v>15080</v>
      </c>
      <c r="F46" s="25">
        <v>48760</v>
      </c>
      <c r="G46" s="20"/>
      <c r="H46" s="27">
        <f t="shared" si="8"/>
        <v>50340</v>
      </c>
      <c r="I46" s="27">
        <f t="shared" si="9"/>
        <v>39520.703052728953</v>
      </c>
      <c r="J46" s="27">
        <f t="shared" si="10"/>
        <v>23408.177613321001</v>
      </c>
      <c r="K46" s="27">
        <f t="shared" si="11"/>
        <v>75688.51063829787</v>
      </c>
      <c r="L46" s="6"/>
      <c r="M46" s="25">
        <v>68250</v>
      </c>
      <c r="N46" s="25">
        <f t="shared" si="12"/>
        <v>53581.406105457907</v>
      </c>
      <c r="O46" s="10"/>
      <c r="P46" s="41">
        <f t="shared" si="13"/>
        <v>1.1045328399629972</v>
      </c>
      <c r="Q46" s="41">
        <f t="shared" si="7"/>
        <v>0.55226641998149861</v>
      </c>
    </row>
    <row r="47" spans="1:17" x14ac:dyDescent="0.35">
      <c r="A47" s="21" t="s">
        <v>39</v>
      </c>
      <c r="B47" s="26">
        <v>25420</v>
      </c>
      <c r="C47" s="25">
        <v>19920</v>
      </c>
      <c r="D47" s="25">
        <v>8.5</v>
      </c>
      <c r="E47" s="25">
        <f t="shared" si="6"/>
        <v>17680</v>
      </c>
      <c r="F47" s="25">
        <v>43150</v>
      </c>
      <c r="G47" s="20"/>
      <c r="H47" s="27">
        <f t="shared" si="8"/>
        <v>25305</v>
      </c>
      <c r="I47" s="27">
        <f t="shared" si="9"/>
        <v>19829.881982690797</v>
      </c>
      <c r="J47" s="27">
        <f t="shared" si="10"/>
        <v>17600.015735641227</v>
      </c>
      <c r="K47" s="27">
        <f t="shared" si="11"/>
        <v>42954.789535798584</v>
      </c>
      <c r="L47" s="6"/>
      <c r="M47" s="25">
        <v>25190</v>
      </c>
      <c r="N47" s="25">
        <f t="shared" si="12"/>
        <v>19739.76396538159</v>
      </c>
      <c r="O47" s="10"/>
      <c r="P47" s="41">
        <f t="shared" si="13"/>
        <v>-9.0479937057435095E-3</v>
      </c>
      <c r="Q47" s="41">
        <f t="shared" si="7"/>
        <v>-4.5239968528717547E-3</v>
      </c>
    </row>
    <row r="48" spans="1:17" x14ac:dyDescent="0.35">
      <c r="A48" s="3" t="s">
        <v>40</v>
      </c>
      <c r="B48" s="26">
        <v>35150</v>
      </c>
      <c r="C48" s="25">
        <v>29710</v>
      </c>
      <c r="D48" s="25">
        <v>12.25</v>
      </c>
      <c r="E48" s="25">
        <f t="shared" si="6"/>
        <v>25480</v>
      </c>
      <c r="F48" s="25">
        <v>47100</v>
      </c>
      <c r="G48" s="20"/>
      <c r="H48" s="27">
        <f t="shared" si="8"/>
        <v>56185</v>
      </c>
      <c r="I48" s="27">
        <f t="shared" si="9"/>
        <v>47489.512091038407</v>
      </c>
      <c r="J48" s="27">
        <f t="shared" si="10"/>
        <v>40728.130867709813</v>
      </c>
      <c r="K48" s="27">
        <f t="shared" si="11"/>
        <v>75286.301564722613</v>
      </c>
      <c r="L48" s="6"/>
      <c r="M48" s="25">
        <v>77220</v>
      </c>
      <c r="N48" s="25">
        <f t="shared" si="12"/>
        <v>65269.024182076813</v>
      </c>
      <c r="O48" s="10"/>
      <c r="P48" s="41">
        <f t="shared" si="13"/>
        <v>1.1968705547652916</v>
      </c>
      <c r="Q48" s="41">
        <f t="shared" si="7"/>
        <v>0.59843527738264579</v>
      </c>
    </row>
    <row r="49" spans="1:20" x14ac:dyDescent="0.35">
      <c r="A49" s="3" t="s">
        <v>41</v>
      </c>
      <c r="B49" s="26">
        <v>29900</v>
      </c>
      <c r="C49" s="25">
        <v>23120</v>
      </c>
      <c r="D49" s="29">
        <v>7.25</v>
      </c>
      <c r="E49" s="29">
        <f t="shared" si="6"/>
        <v>15080</v>
      </c>
      <c r="F49" s="25">
        <v>50340</v>
      </c>
      <c r="G49" s="20"/>
      <c r="H49" s="27">
        <f t="shared" si="8"/>
        <v>40435</v>
      </c>
      <c r="I49" s="27">
        <f t="shared" si="9"/>
        <v>31266.127090301001</v>
      </c>
      <c r="J49" s="29">
        <f t="shared" si="10"/>
        <v>20393.304347826084</v>
      </c>
      <c r="K49" s="27">
        <f t="shared" si="11"/>
        <v>68076.852842809356</v>
      </c>
      <c r="L49" s="6"/>
      <c r="M49" s="25">
        <v>50970</v>
      </c>
      <c r="N49" s="25">
        <f t="shared" si="12"/>
        <v>39412.254180602009</v>
      </c>
      <c r="O49" s="10"/>
      <c r="P49" s="41">
        <f t="shared" si="13"/>
        <v>0.70468227424749164</v>
      </c>
      <c r="Q49" s="41">
        <f t="shared" si="7"/>
        <v>0.35234113712374582</v>
      </c>
    </row>
    <row r="50" spans="1:20" x14ac:dyDescent="0.35">
      <c r="A50" s="3" t="s">
        <v>42</v>
      </c>
      <c r="B50" s="26">
        <v>32040</v>
      </c>
      <c r="C50" s="25">
        <v>23720</v>
      </c>
      <c r="D50" s="25">
        <v>9.9499999999999993</v>
      </c>
      <c r="E50" s="25">
        <f t="shared" si="6"/>
        <v>20696</v>
      </c>
      <c r="F50" s="25">
        <v>57240</v>
      </c>
      <c r="G50" s="20"/>
      <c r="H50" s="27">
        <f t="shared" si="8"/>
        <v>39279.999999999993</v>
      </c>
      <c r="I50" s="27">
        <f t="shared" si="9"/>
        <v>29079.950062421969</v>
      </c>
      <c r="J50" s="27">
        <f t="shared" si="10"/>
        <v>25372.624219725341</v>
      </c>
      <c r="K50" s="27">
        <f t="shared" si="11"/>
        <v>70174.382022471909</v>
      </c>
      <c r="L50" s="6"/>
      <c r="M50" s="25">
        <v>46520</v>
      </c>
      <c r="N50" s="25">
        <f t="shared" si="12"/>
        <v>34439.900124843945</v>
      </c>
      <c r="O50" s="10"/>
      <c r="P50" s="41">
        <f t="shared" si="13"/>
        <v>0.45193508114856429</v>
      </c>
      <c r="Q50" s="41">
        <f t="shared" si="7"/>
        <v>0.22596754057428214</v>
      </c>
    </row>
    <row r="51" spans="1:20" x14ac:dyDescent="0.35">
      <c r="A51" s="3" t="s">
        <v>43</v>
      </c>
      <c r="B51" s="26">
        <v>32680</v>
      </c>
      <c r="C51" s="25">
        <v>23780</v>
      </c>
      <c r="D51" s="29">
        <v>7.25</v>
      </c>
      <c r="E51" s="29">
        <f t="shared" si="6"/>
        <v>15080</v>
      </c>
      <c r="F51" s="25">
        <v>45900</v>
      </c>
      <c r="G51" s="20"/>
      <c r="H51" s="27">
        <f t="shared" si="8"/>
        <v>41584.999999999993</v>
      </c>
      <c r="I51" s="27">
        <f t="shared" si="9"/>
        <v>30259.831701346386</v>
      </c>
      <c r="J51" s="29">
        <f t="shared" si="10"/>
        <v>19189.161566707466</v>
      </c>
      <c r="K51" s="27">
        <f t="shared" si="11"/>
        <v>58407.328641370863</v>
      </c>
      <c r="L51" s="6"/>
      <c r="M51" s="25">
        <v>50490</v>
      </c>
      <c r="N51" s="25">
        <f t="shared" si="12"/>
        <v>36739.663402692779</v>
      </c>
      <c r="O51" s="10"/>
      <c r="P51" s="41">
        <f t="shared" si="13"/>
        <v>0.54498164014687878</v>
      </c>
      <c r="Q51" s="41">
        <f t="shared" si="7"/>
        <v>0.27249082007343939</v>
      </c>
    </row>
    <row r="52" spans="1:20" x14ac:dyDescent="0.35">
      <c r="A52" s="3" t="s">
        <v>44</v>
      </c>
      <c r="B52" s="26">
        <v>36760</v>
      </c>
      <c r="C52" s="25">
        <v>23770</v>
      </c>
      <c r="D52" s="25">
        <v>7.25</v>
      </c>
      <c r="E52" s="25">
        <f t="shared" si="6"/>
        <v>15080</v>
      </c>
      <c r="F52" s="25">
        <v>54690</v>
      </c>
      <c r="G52" s="20"/>
      <c r="H52" s="27">
        <f t="shared" si="8"/>
        <v>48015</v>
      </c>
      <c r="I52" s="27">
        <f t="shared" si="9"/>
        <v>31047.784276387378</v>
      </c>
      <c r="J52" s="27">
        <f t="shared" si="10"/>
        <v>19697.121871599564</v>
      </c>
      <c r="K52" s="27">
        <f t="shared" si="11"/>
        <v>71434.721164309027</v>
      </c>
      <c r="L52" s="6"/>
      <c r="M52" s="25">
        <v>59270</v>
      </c>
      <c r="N52" s="25">
        <f t="shared" si="12"/>
        <v>38325.568552774756</v>
      </c>
      <c r="O52" s="10"/>
      <c r="P52" s="41">
        <f t="shared" si="13"/>
        <v>0.6123503808487486</v>
      </c>
      <c r="Q52" s="41">
        <f t="shared" si="7"/>
        <v>0.3061751904243743</v>
      </c>
    </row>
    <row r="53" spans="1:20" x14ac:dyDescent="0.35">
      <c r="A53" s="3" t="s">
        <v>45</v>
      </c>
      <c r="B53" s="26">
        <v>32070</v>
      </c>
      <c r="C53" s="25">
        <v>25060</v>
      </c>
      <c r="D53" s="25">
        <v>7.25</v>
      </c>
      <c r="E53" s="25">
        <f t="shared" si="6"/>
        <v>15080</v>
      </c>
      <c r="F53" s="25">
        <v>45810</v>
      </c>
      <c r="G53" s="20"/>
      <c r="H53" s="27">
        <f t="shared" si="8"/>
        <v>45220</v>
      </c>
      <c r="I53" s="27">
        <f t="shared" si="9"/>
        <v>35335.615840349237</v>
      </c>
      <c r="J53" s="27">
        <f t="shared" si="10"/>
        <v>21263.411287807921</v>
      </c>
      <c r="K53" s="27">
        <f t="shared" si="11"/>
        <v>64593.956969130028</v>
      </c>
      <c r="L53" s="6"/>
      <c r="M53" s="25">
        <v>58370</v>
      </c>
      <c r="N53" s="25">
        <f t="shared" si="12"/>
        <v>45611.231680698475</v>
      </c>
      <c r="O53" s="10"/>
      <c r="P53" s="41">
        <f t="shared" si="13"/>
        <v>0.82008107265357033</v>
      </c>
      <c r="Q53" s="41">
        <f t="shared" si="7"/>
        <v>0.41004053632678517</v>
      </c>
    </row>
    <row r="54" spans="1:20" x14ac:dyDescent="0.35">
      <c r="A54" s="3" t="s">
        <v>46</v>
      </c>
      <c r="B54" s="26">
        <v>39190</v>
      </c>
      <c r="C54" s="25">
        <v>32950</v>
      </c>
      <c r="D54" s="25">
        <v>12.55</v>
      </c>
      <c r="E54" s="25">
        <f t="shared" si="6"/>
        <v>26104</v>
      </c>
      <c r="F54" s="25">
        <v>49370</v>
      </c>
      <c r="G54" s="20"/>
      <c r="H54" s="27">
        <f t="shared" si="8"/>
        <v>47775</v>
      </c>
      <c r="I54" s="27">
        <f t="shared" si="9"/>
        <v>40168.059453942333</v>
      </c>
      <c r="J54" s="27">
        <f t="shared" si="10"/>
        <v>31822.367951007909</v>
      </c>
      <c r="K54" s="27">
        <f t="shared" si="11"/>
        <v>60185.040826741511</v>
      </c>
      <c r="L54" s="6"/>
      <c r="M54" s="25">
        <v>56360</v>
      </c>
      <c r="N54" s="25">
        <f t="shared" si="12"/>
        <v>47386.118907884666</v>
      </c>
      <c r="O54" s="10"/>
      <c r="P54" s="41">
        <f t="shared" si="13"/>
        <v>0.43812196989027813</v>
      </c>
      <c r="Q54" s="41">
        <f t="shared" si="7"/>
        <v>0.21906098494513906</v>
      </c>
    </row>
    <row r="55" spans="1:20" x14ac:dyDescent="0.35">
      <c r="A55" s="21" t="s">
        <v>47</v>
      </c>
      <c r="B55" s="26">
        <v>38620</v>
      </c>
      <c r="C55" s="25">
        <v>26430</v>
      </c>
      <c r="D55" s="25">
        <v>10.5</v>
      </c>
      <c r="E55" s="25">
        <f t="shared" si="6"/>
        <v>21840</v>
      </c>
      <c r="F55" s="31">
        <v>53800</v>
      </c>
      <c r="G55" s="20"/>
      <c r="H55" s="27">
        <f t="shared" si="8"/>
        <v>51555</v>
      </c>
      <c r="I55" s="27">
        <f t="shared" si="9"/>
        <v>35282.20222682548</v>
      </c>
      <c r="J55" s="27">
        <f t="shared" si="10"/>
        <v>29154.873122734334</v>
      </c>
      <c r="K55" s="31">
        <f t="shared" si="11"/>
        <v>71819.238736405998</v>
      </c>
      <c r="L55" s="6"/>
      <c r="M55" s="31">
        <v>64490</v>
      </c>
      <c r="N55" s="25">
        <f t="shared" si="12"/>
        <v>44134.404453650954</v>
      </c>
      <c r="O55" s="10"/>
      <c r="P55" s="41">
        <f t="shared" si="13"/>
        <v>0.66986017607457271</v>
      </c>
      <c r="Q55" s="41">
        <f t="shared" si="7"/>
        <v>0.33493008803728636</v>
      </c>
    </row>
    <row r="56" spans="1:20" x14ac:dyDescent="0.35">
      <c r="A56" s="3" t="s">
        <v>48</v>
      </c>
      <c r="B56" s="31">
        <v>36460</v>
      </c>
      <c r="C56" s="25">
        <v>28270</v>
      </c>
      <c r="D56" s="25">
        <v>11</v>
      </c>
      <c r="E56" s="25">
        <f t="shared" si="6"/>
        <v>22880</v>
      </c>
      <c r="F56" s="25">
        <v>58740</v>
      </c>
      <c r="G56" s="20"/>
      <c r="H56" s="31">
        <f t="shared" si="8"/>
        <v>51280.000000000007</v>
      </c>
      <c r="I56" s="27">
        <f t="shared" si="9"/>
        <v>39760.987383433901</v>
      </c>
      <c r="J56" s="27">
        <f t="shared" si="10"/>
        <v>32180.098738343393</v>
      </c>
      <c r="K56" s="27">
        <f t="shared" si="11"/>
        <v>82616.21503017006</v>
      </c>
      <c r="L56" s="6"/>
      <c r="M56" s="25">
        <v>66100</v>
      </c>
      <c r="N56" s="25">
        <f t="shared" si="12"/>
        <v>51251.974766867803</v>
      </c>
      <c r="O56" s="10"/>
      <c r="P56" s="41">
        <f t="shared" si="13"/>
        <v>0.81294569391113547</v>
      </c>
      <c r="Q56" s="41">
        <f t="shared" si="7"/>
        <v>0.40647284695556773</v>
      </c>
    </row>
    <row r="57" spans="1:20" x14ac:dyDescent="0.35">
      <c r="A57" s="3" t="s">
        <v>49</v>
      </c>
      <c r="B57" s="26">
        <v>37040</v>
      </c>
      <c r="C57" s="25">
        <v>34020</v>
      </c>
      <c r="D57" s="25">
        <v>14.49</v>
      </c>
      <c r="E57" s="25">
        <f t="shared" si="6"/>
        <v>30139.200000000001</v>
      </c>
      <c r="F57" s="25">
        <v>56790</v>
      </c>
      <c r="G57" s="20"/>
      <c r="H57" s="27">
        <f t="shared" si="8"/>
        <v>57450</v>
      </c>
      <c r="I57" s="27">
        <f t="shared" si="9"/>
        <v>52765.901727861776</v>
      </c>
      <c r="J57" s="27">
        <f t="shared" si="10"/>
        <v>46746.680345572357</v>
      </c>
      <c r="K57" s="27">
        <f t="shared" si="11"/>
        <v>88082.761879049678</v>
      </c>
      <c r="L57" s="6"/>
      <c r="M57" s="25">
        <v>77860</v>
      </c>
      <c r="N57" s="25">
        <f t="shared" si="12"/>
        <v>71511.803455723551</v>
      </c>
      <c r="O57" s="10"/>
      <c r="P57" s="41">
        <f t="shared" si="13"/>
        <v>1.1020518358531317</v>
      </c>
      <c r="Q57" s="41">
        <f t="shared" si="7"/>
        <v>0.55102591792656586</v>
      </c>
    </row>
    <row r="58" spans="1:20" x14ac:dyDescent="0.35">
      <c r="A58" s="3" t="s">
        <v>50</v>
      </c>
      <c r="B58" s="26">
        <v>32050</v>
      </c>
      <c r="C58" s="25">
        <v>22130</v>
      </c>
      <c r="D58" s="25">
        <v>8.75</v>
      </c>
      <c r="E58" s="25">
        <f t="shared" si="6"/>
        <v>18200</v>
      </c>
      <c r="F58" s="25">
        <v>38400</v>
      </c>
      <c r="G58" s="20"/>
      <c r="H58" s="27">
        <f t="shared" si="8"/>
        <v>42030</v>
      </c>
      <c r="I58" s="27">
        <f t="shared" si="9"/>
        <v>29021.026521060845</v>
      </c>
      <c r="J58" s="27">
        <f t="shared" si="10"/>
        <v>23867.269890795633</v>
      </c>
      <c r="K58" s="27">
        <f t="shared" si="11"/>
        <v>50357.316692667708</v>
      </c>
      <c r="M58" s="25">
        <v>52010</v>
      </c>
      <c r="N58" s="25">
        <f t="shared" si="12"/>
        <v>35912.05304212169</v>
      </c>
      <c r="O58" s="10"/>
      <c r="P58" s="41">
        <f t="shared" si="13"/>
        <v>0.62277691107644306</v>
      </c>
      <c r="Q58" s="41">
        <f t="shared" si="7"/>
        <v>0.31138845553822153</v>
      </c>
    </row>
    <row r="59" spans="1:20" x14ac:dyDescent="0.35">
      <c r="A59" s="3" t="s">
        <v>51</v>
      </c>
      <c r="B59" s="26">
        <v>31470</v>
      </c>
      <c r="C59" s="25">
        <v>25720</v>
      </c>
      <c r="D59" s="25">
        <v>7.25</v>
      </c>
      <c r="E59" s="25">
        <f t="shared" si="6"/>
        <v>15080</v>
      </c>
      <c r="F59" s="25">
        <v>50370</v>
      </c>
      <c r="G59" s="20"/>
      <c r="H59" s="27">
        <f t="shared" si="8"/>
        <v>44070</v>
      </c>
      <c r="I59" s="27">
        <f t="shared" si="9"/>
        <v>36017.807435653005</v>
      </c>
      <c r="J59" s="27">
        <f t="shared" si="10"/>
        <v>21117.750238322213</v>
      </c>
      <c r="K59" s="27">
        <f t="shared" si="11"/>
        <v>70537.20686367969</v>
      </c>
      <c r="M59" s="25">
        <v>56670</v>
      </c>
      <c r="N59" s="25">
        <f t="shared" si="12"/>
        <v>46315.61487130601</v>
      </c>
      <c r="O59"/>
      <c r="P59" s="41">
        <f t="shared" si="13"/>
        <v>0.80076263107721635</v>
      </c>
      <c r="Q59" s="41">
        <f t="shared" si="7"/>
        <v>0.40038131553860817</v>
      </c>
      <c r="R59"/>
    </row>
    <row r="60" spans="1:20" x14ac:dyDescent="0.35">
      <c r="A60" s="3" t="s">
        <v>52</v>
      </c>
      <c r="B60" s="26">
        <v>30260</v>
      </c>
      <c r="C60" s="25">
        <v>27500</v>
      </c>
      <c r="D60" s="25">
        <v>7.25</v>
      </c>
      <c r="E60" s="25">
        <f t="shared" si="6"/>
        <v>15080</v>
      </c>
      <c r="F60" s="25">
        <v>44810</v>
      </c>
      <c r="G60" s="20"/>
      <c r="H60" s="27">
        <f t="shared" si="8"/>
        <v>45580</v>
      </c>
      <c r="I60" s="27">
        <f t="shared" si="9"/>
        <v>41422.670191672172</v>
      </c>
      <c r="J60" s="27">
        <f t="shared" si="10"/>
        <v>22714.686054196958</v>
      </c>
      <c r="K60" s="27">
        <f t="shared" si="11"/>
        <v>67496.358228684738</v>
      </c>
      <c r="M60" s="25">
        <v>60900</v>
      </c>
      <c r="N60" s="25">
        <f t="shared" si="12"/>
        <v>55345.340383344344</v>
      </c>
      <c r="O60"/>
      <c r="P60" s="41">
        <f t="shared" si="13"/>
        <v>1.0125578321216127</v>
      </c>
      <c r="Q60" s="41">
        <f t="shared" si="7"/>
        <v>0.50627891606080633</v>
      </c>
      <c r="R60"/>
    </row>
    <row r="61" spans="1:20" ht="26.5" x14ac:dyDescent="0.35">
      <c r="A61" s="30" t="s">
        <v>69</v>
      </c>
      <c r="B61" s="31">
        <v>36460</v>
      </c>
      <c r="C61" s="31">
        <v>27680</v>
      </c>
      <c r="D61" s="31">
        <v>7.25</v>
      </c>
      <c r="E61" s="31">
        <f t="shared" si="6"/>
        <v>15080</v>
      </c>
      <c r="F61" s="31">
        <v>53800</v>
      </c>
      <c r="G61" s="20"/>
      <c r="H61" s="31">
        <f t="shared" si="8"/>
        <v>50475</v>
      </c>
      <c r="I61" s="31">
        <f t="shared" si="9"/>
        <v>38320.021941854087</v>
      </c>
      <c r="J61" s="31">
        <f t="shared" si="10"/>
        <v>20876.659352715305</v>
      </c>
      <c r="K61" s="31">
        <f t="shared" si="11"/>
        <v>74480.389467910034</v>
      </c>
      <c r="M61" s="31">
        <v>64490</v>
      </c>
      <c r="N61" s="31" t="s">
        <v>82</v>
      </c>
      <c r="O61"/>
      <c r="P61" s="41">
        <f t="shared" si="13"/>
        <v>0.76878771256171141</v>
      </c>
      <c r="Q61" s="41">
        <f t="shared" si="7"/>
        <v>0.38439385628085571</v>
      </c>
      <c r="R61"/>
    </row>
    <row r="62" spans="1:20" s="20" customFormat="1" ht="15" thickBot="1" x14ac:dyDescent="0.4">
      <c r="A62" s="3"/>
      <c r="B62" s="38"/>
      <c r="C62" s="38"/>
      <c r="D62" s="38"/>
      <c r="E62" s="38"/>
      <c r="F62" s="38"/>
      <c r="H62" s="38"/>
      <c r="I62" s="38"/>
      <c r="J62" s="38"/>
      <c r="K62" s="38"/>
      <c r="L62"/>
      <c r="M62" s="38"/>
      <c r="N62" s="38"/>
      <c r="O62"/>
      <c r="P62"/>
      <c r="Q62"/>
      <c r="R62"/>
      <c r="S62"/>
      <c r="T62"/>
    </row>
    <row r="63" spans="1:20" ht="27" customHeight="1" thickTop="1" x14ac:dyDescent="0.35">
      <c r="A63" s="53" t="s">
        <v>102</v>
      </c>
      <c r="B63" s="53"/>
      <c r="C63" s="53"/>
      <c r="D63" s="53"/>
      <c r="E63" s="53"/>
      <c r="F63" s="53"/>
      <c r="G63" s="53"/>
      <c r="H63" s="53"/>
      <c r="I63" s="53"/>
      <c r="J63" s="53"/>
      <c r="K63" s="53"/>
      <c r="L63" s="53"/>
      <c r="M63" s="53"/>
      <c r="N63" s="38"/>
      <c r="O63"/>
      <c r="P63"/>
      <c r="Q63"/>
      <c r="R63"/>
    </row>
    <row r="64" spans="1:20" ht="18.5" customHeight="1" x14ac:dyDescent="0.35">
      <c r="A64" s="51" t="s">
        <v>103</v>
      </c>
      <c r="B64" s="51"/>
      <c r="C64" s="51"/>
      <c r="D64" s="51"/>
      <c r="E64" s="51"/>
      <c r="F64" s="51"/>
      <c r="G64" s="51"/>
      <c r="H64" s="51"/>
      <c r="I64" s="51"/>
      <c r="J64" s="51"/>
      <c r="K64" s="51"/>
      <c r="L64" s="51"/>
      <c r="M64" s="51"/>
      <c r="N64" s="38"/>
      <c r="O64"/>
      <c r="P64"/>
      <c r="Q64"/>
      <c r="R64"/>
    </row>
    <row r="65" spans="1:20" ht="23.5" customHeight="1" x14ac:dyDescent="0.35">
      <c r="A65" s="50" t="s">
        <v>85</v>
      </c>
      <c r="B65" s="50"/>
      <c r="C65" s="50"/>
      <c r="D65" s="50"/>
      <c r="E65" s="50"/>
      <c r="F65" s="50"/>
      <c r="G65" s="50"/>
      <c r="H65" s="50"/>
      <c r="I65" s="50"/>
      <c r="J65" s="50"/>
      <c r="K65" s="50"/>
      <c r="L65" s="50"/>
      <c r="M65" s="50"/>
      <c r="N65" s="38"/>
      <c r="O65" s="38"/>
      <c r="P65" s="38"/>
      <c r="Q65" s="38"/>
      <c r="R65"/>
    </row>
    <row r="66" spans="1:20" ht="22.5" customHeight="1" x14ac:dyDescent="0.35">
      <c r="A66" s="52" t="s">
        <v>86</v>
      </c>
      <c r="B66" s="52"/>
      <c r="C66" s="52"/>
      <c r="D66" s="52"/>
      <c r="E66" s="52"/>
      <c r="F66" s="52"/>
      <c r="G66" s="52"/>
      <c r="H66" s="52"/>
      <c r="I66" s="52"/>
      <c r="J66" s="52"/>
      <c r="K66" s="52"/>
      <c r="L66" s="52"/>
      <c r="M66" s="52"/>
      <c r="N66" s="38"/>
      <c r="O66" s="38"/>
      <c r="P66" s="38"/>
      <c r="Q66" s="38"/>
      <c r="R66"/>
    </row>
    <row r="67" spans="1:20" x14ac:dyDescent="0.35">
      <c r="B67" s="38"/>
      <c r="C67" s="38"/>
      <c r="D67" s="38"/>
      <c r="E67" s="38"/>
      <c r="F67" s="38"/>
      <c r="G67" s="38"/>
      <c r="H67" s="38"/>
      <c r="I67" s="38"/>
      <c r="J67" s="38"/>
      <c r="K67" s="38"/>
      <c r="M67" s="38"/>
      <c r="N67" s="38"/>
      <c r="O67" s="38"/>
      <c r="P67" s="38"/>
      <c r="Q67" s="38"/>
      <c r="R67"/>
    </row>
    <row r="68" spans="1:20" ht="22.5" customHeight="1" x14ac:dyDescent="0.35">
      <c r="A68" s="38" t="s">
        <v>110</v>
      </c>
      <c r="B68" s="38"/>
      <c r="C68" s="38"/>
      <c r="D68" s="38"/>
      <c r="E68" s="38"/>
      <c r="F68" s="38"/>
      <c r="G68" s="38"/>
      <c r="H68" s="38"/>
      <c r="I68" s="38"/>
      <c r="J68" s="38"/>
      <c r="K68" s="38"/>
      <c r="L68" s="38"/>
      <c r="M68" s="38"/>
      <c r="N68" s="38"/>
      <c r="O68" s="38"/>
      <c r="P68" s="38"/>
      <c r="Q68" s="38"/>
      <c r="R68"/>
    </row>
    <row r="69" spans="1:20" x14ac:dyDescent="0.35">
      <c r="B69" s="38"/>
      <c r="C69" s="38"/>
      <c r="D69" s="38"/>
      <c r="E69" s="38"/>
      <c r="F69" s="38"/>
      <c r="G69" s="38"/>
      <c r="H69" s="38"/>
      <c r="I69" s="38"/>
      <c r="J69" s="38"/>
      <c r="K69" s="38"/>
      <c r="L69" s="38"/>
      <c r="M69" s="38"/>
      <c r="N69" s="38"/>
      <c r="O69" s="38"/>
      <c r="P69" s="38"/>
      <c r="Q69" s="38"/>
      <c r="R69"/>
    </row>
    <row r="70" spans="1:20" x14ac:dyDescent="0.35">
      <c r="B70" s="38"/>
      <c r="C70" s="38"/>
      <c r="D70" s="38"/>
      <c r="E70"/>
      <c r="F70"/>
      <c r="M70"/>
      <c r="N70"/>
      <c r="O70"/>
      <c r="P70"/>
      <c r="Q70" s="38"/>
      <c r="R70"/>
    </row>
    <row r="71" spans="1:20" x14ac:dyDescent="0.35">
      <c r="B71" s="38"/>
      <c r="C71" s="38"/>
      <c r="D71" s="38"/>
      <c r="E71"/>
      <c r="F71"/>
      <c r="M71"/>
      <c r="N71"/>
      <c r="O71"/>
      <c r="P71"/>
      <c r="Q71" s="38"/>
      <c r="R71" s="38"/>
    </row>
    <row r="72" spans="1:20" x14ac:dyDescent="0.35">
      <c r="B72" s="38"/>
      <c r="C72" s="38"/>
      <c r="D72" s="38"/>
      <c r="E72"/>
      <c r="F72"/>
      <c r="M72"/>
      <c r="N72"/>
      <c r="O72"/>
      <c r="P72"/>
      <c r="Q72" s="38"/>
      <c r="R72" s="38"/>
    </row>
    <row r="73" spans="1:20" x14ac:dyDescent="0.35">
      <c r="E73"/>
      <c r="F73"/>
      <c r="M73"/>
      <c r="N73"/>
      <c r="O73"/>
      <c r="P73"/>
    </row>
    <row r="74" spans="1:20" x14ac:dyDescent="0.35">
      <c r="E74"/>
      <c r="F74"/>
      <c r="M74"/>
      <c r="N74"/>
      <c r="O74"/>
      <c r="P74"/>
    </row>
    <row r="75" spans="1:20" x14ac:dyDescent="0.35">
      <c r="E75"/>
      <c r="F75"/>
      <c r="M75"/>
      <c r="N75"/>
      <c r="O75"/>
      <c r="P75"/>
    </row>
    <row r="76" spans="1:20" x14ac:dyDescent="0.35">
      <c r="E76"/>
      <c r="F76"/>
      <c r="M76"/>
      <c r="N76"/>
      <c r="O76"/>
      <c r="P76"/>
    </row>
    <row r="77" spans="1:20" x14ac:dyDescent="0.35">
      <c r="E77"/>
      <c r="F77"/>
      <c r="M77"/>
      <c r="N77"/>
      <c r="O77"/>
      <c r="P77"/>
    </row>
    <row r="78" spans="1:20" s="9" customFormat="1" x14ac:dyDescent="0.35">
      <c r="A78"/>
      <c r="B78"/>
      <c r="C78"/>
      <c r="D78" s="7"/>
      <c r="E78"/>
      <c r="F78"/>
      <c r="G78"/>
      <c r="H78"/>
      <c r="I78"/>
      <c r="J78"/>
      <c r="K78"/>
      <c r="L78"/>
      <c r="M78"/>
      <c r="N78"/>
      <c r="O78"/>
      <c r="P78"/>
      <c r="Q78" s="15"/>
      <c r="R78" s="15"/>
      <c r="S78"/>
      <c r="T78"/>
    </row>
    <row r="79" spans="1:20" s="9" customFormat="1" x14ac:dyDescent="0.35">
      <c r="A79"/>
      <c r="B79"/>
      <c r="C79"/>
      <c r="D79" s="7"/>
      <c r="E79"/>
      <c r="F79"/>
      <c r="G79"/>
      <c r="H79"/>
      <c r="I79"/>
      <c r="J79"/>
      <c r="K79"/>
      <c r="L79"/>
      <c r="M79"/>
      <c r="N79"/>
      <c r="O79"/>
      <c r="Q79" s="15"/>
      <c r="R79" s="15"/>
      <c r="S79"/>
      <c r="T79"/>
    </row>
    <row r="80" spans="1:20" s="9" customFormat="1" x14ac:dyDescent="0.35">
      <c r="A80"/>
      <c r="B80"/>
      <c r="C80"/>
      <c r="D80" s="7"/>
      <c r="E80"/>
      <c r="F80"/>
      <c r="G80"/>
      <c r="H80"/>
      <c r="I80"/>
      <c r="J80"/>
      <c r="K80"/>
      <c r="L80"/>
      <c r="M80"/>
      <c r="N80"/>
      <c r="O80"/>
      <c r="Q80" s="15"/>
      <c r="R80" s="15"/>
      <c r="S80"/>
      <c r="T80"/>
    </row>
    <row r="81" spans="1:20" s="9" customFormat="1" x14ac:dyDescent="0.35">
      <c r="A81"/>
      <c r="B81"/>
      <c r="C81"/>
      <c r="D81" s="7"/>
      <c r="E81"/>
      <c r="F81"/>
      <c r="G81"/>
      <c r="H81"/>
      <c r="I81"/>
      <c r="J81"/>
      <c r="K81"/>
      <c r="L81"/>
      <c r="M81"/>
      <c r="N81"/>
      <c r="O81"/>
      <c r="Q81" s="15"/>
      <c r="R81" s="15"/>
      <c r="S81"/>
      <c r="T81"/>
    </row>
    <row r="82" spans="1:20" s="9" customFormat="1" x14ac:dyDescent="0.35">
      <c r="A82"/>
      <c r="B82"/>
      <c r="C82"/>
      <c r="D82" s="7"/>
      <c r="E82"/>
      <c r="F82"/>
      <c r="G82"/>
      <c r="H82"/>
      <c r="I82"/>
      <c r="J82"/>
      <c r="K82"/>
      <c r="L82"/>
      <c r="M82"/>
      <c r="N82"/>
      <c r="O82"/>
      <c r="Q82" s="15"/>
      <c r="R82" s="15"/>
      <c r="S82"/>
      <c r="T82"/>
    </row>
    <row r="83" spans="1:20" s="9" customFormat="1" x14ac:dyDescent="0.35">
      <c r="A83"/>
      <c r="B83"/>
      <c r="C83"/>
      <c r="D83" s="7"/>
      <c r="E83"/>
      <c r="F83"/>
      <c r="G83"/>
      <c r="H83"/>
      <c r="I83"/>
      <c r="J83"/>
      <c r="K83"/>
      <c r="L83"/>
      <c r="M83"/>
      <c r="N83"/>
      <c r="O83"/>
      <c r="Q83" s="15"/>
      <c r="R83" s="15"/>
      <c r="S83"/>
      <c r="T83"/>
    </row>
    <row r="84" spans="1:20" s="9" customFormat="1" x14ac:dyDescent="0.35">
      <c r="A84"/>
      <c r="B84"/>
      <c r="C84"/>
      <c r="D84" s="7"/>
      <c r="E84"/>
      <c r="F84"/>
      <c r="G84"/>
      <c r="H84"/>
      <c r="I84"/>
      <c r="J84"/>
      <c r="K84"/>
      <c r="L84"/>
      <c r="M84"/>
      <c r="N84"/>
      <c r="O84"/>
      <c r="Q84" s="15"/>
      <c r="R84" s="15"/>
      <c r="S84"/>
      <c r="T84"/>
    </row>
    <row r="85" spans="1:20" s="9" customFormat="1" x14ac:dyDescent="0.35">
      <c r="A85"/>
      <c r="B85"/>
      <c r="C85"/>
      <c r="D85" s="7"/>
      <c r="E85"/>
      <c r="F85"/>
      <c r="G85"/>
      <c r="H85"/>
      <c r="I85"/>
      <c r="J85"/>
      <c r="K85"/>
      <c r="L85"/>
      <c r="M85"/>
      <c r="N85"/>
      <c r="O85"/>
      <c r="Q85" s="15"/>
      <c r="R85" s="15"/>
      <c r="S85"/>
      <c r="T85"/>
    </row>
    <row r="86" spans="1:20" s="9" customFormat="1" x14ac:dyDescent="0.35">
      <c r="A86"/>
      <c r="B86"/>
      <c r="C86"/>
      <c r="D86" s="7"/>
      <c r="E86"/>
      <c r="F86"/>
      <c r="G86"/>
      <c r="H86"/>
      <c r="I86"/>
      <c r="J86"/>
      <c r="K86"/>
      <c r="L86"/>
      <c r="M86"/>
      <c r="N86"/>
      <c r="O86"/>
      <c r="Q86" s="15"/>
      <c r="R86" s="15"/>
      <c r="S86"/>
      <c r="T86"/>
    </row>
    <row r="87" spans="1:20" s="9" customFormat="1" x14ac:dyDescent="0.35">
      <c r="A87"/>
      <c r="B87"/>
      <c r="C87"/>
      <c r="D87" s="7"/>
      <c r="E87"/>
      <c r="F87"/>
      <c r="G87"/>
      <c r="H87"/>
      <c r="I87"/>
      <c r="J87"/>
      <c r="K87"/>
      <c r="L87"/>
      <c r="M87"/>
      <c r="N87"/>
      <c r="O87"/>
      <c r="Q87" s="15"/>
      <c r="R87" s="15"/>
      <c r="S87"/>
      <c r="T87"/>
    </row>
    <row r="88" spans="1:20" s="9" customFormat="1" x14ac:dyDescent="0.35">
      <c r="A88"/>
      <c r="B88"/>
      <c r="C88"/>
      <c r="D88" s="7"/>
      <c r="E88"/>
      <c r="F88"/>
      <c r="G88"/>
      <c r="H88"/>
      <c r="I88"/>
      <c r="J88"/>
      <c r="K88"/>
      <c r="L88"/>
      <c r="M88"/>
      <c r="N88"/>
      <c r="O88"/>
      <c r="Q88" s="15"/>
      <c r="R88" s="15"/>
      <c r="S88"/>
      <c r="T88"/>
    </row>
    <row r="89" spans="1:20" s="9" customFormat="1" x14ac:dyDescent="0.35">
      <c r="A89"/>
      <c r="B89"/>
      <c r="C89"/>
      <c r="D89" s="7"/>
      <c r="E89"/>
      <c r="F89"/>
      <c r="G89"/>
      <c r="H89"/>
      <c r="I89"/>
      <c r="J89"/>
      <c r="K89"/>
      <c r="L89"/>
      <c r="M89"/>
      <c r="N89"/>
      <c r="O89"/>
      <c r="Q89" s="15"/>
      <c r="R89" s="15"/>
      <c r="S89"/>
      <c r="T89"/>
    </row>
    <row r="90" spans="1:20" s="9" customFormat="1" x14ac:dyDescent="0.35">
      <c r="A90"/>
      <c r="B90"/>
      <c r="C90"/>
      <c r="D90" s="7"/>
      <c r="E90"/>
      <c r="F90"/>
      <c r="G90"/>
      <c r="H90"/>
      <c r="I90"/>
      <c r="J90"/>
      <c r="K90"/>
      <c r="L90"/>
      <c r="M90"/>
      <c r="N90"/>
      <c r="O90"/>
      <c r="Q90" s="15"/>
      <c r="R90" s="15"/>
      <c r="S90"/>
      <c r="T90"/>
    </row>
    <row r="91" spans="1:20" s="9" customFormat="1" x14ac:dyDescent="0.35">
      <c r="A91"/>
      <c r="B91"/>
      <c r="C91"/>
      <c r="D91" s="7"/>
      <c r="E91"/>
      <c r="F91"/>
      <c r="G91"/>
      <c r="H91"/>
      <c r="I91"/>
      <c r="J91"/>
      <c r="K91"/>
      <c r="L91"/>
      <c r="M91"/>
      <c r="N91"/>
      <c r="O91"/>
      <c r="Q91" s="15"/>
      <c r="R91" s="15"/>
      <c r="S91"/>
      <c r="T91"/>
    </row>
    <row r="92" spans="1:20" s="9" customFormat="1" x14ac:dyDescent="0.35">
      <c r="A92"/>
      <c r="B92"/>
      <c r="C92"/>
      <c r="D92" s="7"/>
      <c r="E92"/>
      <c r="F92"/>
      <c r="G92"/>
      <c r="H92"/>
      <c r="I92"/>
      <c r="J92"/>
      <c r="K92"/>
      <c r="L92"/>
      <c r="M92"/>
      <c r="N92"/>
      <c r="O92"/>
      <c r="Q92" s="15"/>
      <c r="R92" s="15"/>
      <c r="S92"/>
      <c r="T92"/>
    </row>
    <row r="93" spans="1:20" x14ac:dyDescent="0.35">
      <c r="E93"/>
      <c r="F93"/>
      <c r="M93"/>
      <c r="N93"/>
      <c r="O93"/>
    </row>
    <row r="94" spans="1:20" x14ac:dyDescent="0.35">
      <c r="E94"/>
      <c r="F94"/>
      <c r="M94"/>
      <c r="N94"/>
      <c r="O94"/>
    </row>
    <row r="95" spans="1:20" x14ac:dyDescent="0.35">
      <c r="E95"/>
      <c r="F95"/>
      <c r="M95"/>
      <c r="N95"/>
      <c r="O95"/>
    </row>
    <row r="96" spans="1:20" x14ac:dyDescent="0.35">
      <c r="E96"/>
      <c r="F96"/>
      <c r="M96"/>
      <c r="N96"/>
      <c r="O96"/>
    </row>
    <row r="97" spans="5:16" x14ac:dyDescent="0.35">
      <c r="E97"/>
      <c r="F97"/>
      <c r="M97"/>
      <c r="N97"/>
      <c r="O97"/>
    </row>
    <row r="98" spans="5:16" x14ac:dyDescent="0.35">
      <c r="E98"/>
      <c r="F98"/>
      <c r="M98"/>
      <c r="N98"/>
      <c r="O98"/>
    </row>
    <row r="99" spans="5:16" x14ac:dyDescent="0.35">
      <c r="E99"/>
      <c r="F99"/>
      <c r="M99"/>
      <c r="N99"/>
      <c r="O99"/>
    </row>
    <row r="100" spans="5:16" x14ac:dyDescent="0.35">
      <c r="E100"/>
      <c r="F100"/>
      <c r="M100"/>
      <c r="N100"/>
      <c r="O100"/>
    </row>
    <row r="101" spans="5:16" x14ac:dyDescent="0.35">
      <c r="E101"/>
      <c r="F101"/>
      <c r="M101"/>
      <c r="N101"/>
      <c r="O101"/>
    </row>
    <row r="102" spans="5:16" x14ac:dyDescent="0.35">
      <c r="E102"/>
      <c r="F102"/>
      <c r="M102"/>
      <c r="N102"/>
      <c r="O102"/>
    </row>
    <row r="103" spans="5:16" x14ac:dyDescent="0.35">
      <c r="E103"/>
      <c r="F103"/>
      <c r="M103"/>
      <c r="N103"/>
      <c r="O103"/>
    </row>
    <row r="104" spans="5:16" x14ac:dyDescent="0.35">
      <c r="E104"/>
      <c r="F104"/>
      <c r="M104"/>
      <c r="N104"/>
      <c r="O104"/>
    </row>
    <row r="105" spans="5:16" x14ac:dyDescent="0.35">
      <c r="E105"/>
      <c r="F105"/>
      <c r="M105"/>
      <c r="N105"/>
      <c r="O105"/>
    </row>
    <row r="106" spans="5:16" x14ac:dyDescent="0.35">
      <c r="E106"/>
      <c r="F106"/>
      <c r="M106"/>
      <c r="N106"/>
      <c r="O106"/>
    </row>
    <row r="107" spans="5:16" x14ac:dyDescent="0.35">
      <c r="E107"/>
      <c r="F107"/>
      <c r="M107"/>
      <c r="N107"/>
      <c r="O107"/>
      <c r="P107"/>
    </row>
    <row r="108" spans="5:16" x14ac:dyDescent="0.35">
      <c r="E108"/>
      <c r="F108"/>
      <c r="M108"/>
      <c r="N108"/>
      <c r="O108"/>
      <c r="P108"/>
    </row>
    <row r="109" spans="5:16" x14ac:dyDescent="0.35">
      <c r="M109"/>
      <c r="N109"/>
      <c r="O109"/>
      <c r="P109"/>
    </row>
    <row r="110" spans="5:16" x14ac:dyDescent="0.35">
      <c r="M110"/>
      <c r="N110"/>
      <c r="O110"/>
      <c r="P110"/>
    </row>
    <row r="111" spans="5:16" x14ac:dyDescent="0.35">
      <c r="M111"/>
      <c r="N111"/>
      <c r="O111"/>
      <c r="P111"/>
    </row>
    <row r="112" spans="5:16" x14ac:dyDescent="0.35">
      <c r="M112"/>
      <c r="N112"/>
      <c r="O112"/>
      <c r="P112"/>
    </row>
    <row r="113" spans="13:16" x14ac:dyDescent="0.35">
      <c r="M113"/>
      <c r="N113"/>
      <c r="O113"/>
      <c r="P113"/>
    </row>
    <row r="114" spans="13:16" x14ac:dyDescent="0.35">
      <c r="M114"/>
      <c r="N114"/>
      <c r="O114"/>
      <c r="P114"/>
    </row>
    <row r="115" spans="13:16" x14ac:dyDescent="0.35">
      <c r="M115"/>
      <c r="N115"/>
      <c r="O115"/>
      <c r="P115"/>
    </row>
    <row r="116" spans="13:16" x14ac:dyDescent="0.35">
      <c r="M116"/>
      <c r="N116"/>
      <c r="O116"/>
      <c r="P116"/>
    </row>
    <row r="117" spans="13:16" x14ac:dyDescent="0.35">
      <c r="M117"/>
      <c r="N117"/>
      <c r="O117"/>
      <c r="P117"/>
    </row>
    <row r="118" spans="13:16" x14ac:dyDescent="0.35">
      <c r="M118"/>
      <c r="N118"/>
      <c r="O118"/>
      <c r="P118"/>
    </row>
    <row r="119" spans="13:16" x14ac:dyDescent="0.35">
      <c r="M119"/>
      <c r="N119"/>
      <c r="O119"/>
      <c r="P119"/>
    </row>
    <row r="120" spans="13:16" x14ac:dyDescent="0.35">
      <c r="M120"/>
      <c r="N120"/>
      <c r="O120"/>
      <c r="P120"/>
    </row>
    <row r="121" spans="13:16" x14ac:dyDescent="0.35">
      <c r="M121"/>
      <c r="N121"/>
      <c r="O121"/>
      <c r="P121"/>
    </row>
    <row r="122" spans="13:16" x14ac:dyDescent="0.35">
      <c r="M122"/>
      <c r="N122"/>
      <c r="O122"/>
      <c r="P122"/>
    </row>
    <row r="123" spans="13:16" x14ac:dyDescent="0.35">
      <c r="M123"/>
      <c r="N123"/>
      <c r="O123"/>
      <c r="P123"/>
    </row>
    <row r="124" spans="13:16" x14ac:dyDescent="0.35">
      <c r="M124"/>
      <c r="N124"/>
      <c r="O124"/>
      <c r="P124"/>
    </row>
    <row r="125" spans="13:16" x14ac:dyDescent="0.35">
      <c r="M125"/>
      <c r="N125"/>
      <c r="O125"/>
      <c r="P125"/>
    </row>
    <row r="126" spans="13:16" x14ac:dyDescent="0.35">
      <c r="M126"/>
      <c r="N126"/>
      <c r="O126"/>
      <c r="P126"/>
    </row>
    <row r="127" spans="13:16" x14ac:dyDescent="0.35">
      <c r="M127"/>
      <c r="N127"/>
      <c r="O127"/>
      <c r="P127"/>
    </row>
    <row r="128" spans="13:16" x14ac:dyDescent="0.35">
      <c r="M128"/>
      <c r="N128"/>
      <c r="O128"/>
      <c r="P128"/>
    </row>
    <row r="129" spans="13:16" x14ac:dyDescent="0.35">
      <c r="M129"/>
      <c r="N129"/>
      <c r="O129"/>
      <c r="P129"/>
    </row>
    <row r="130" spans="13:16" x14ac:dyDescent="0.35">
      <c r="M130"/>
      <c r="N130"/>
      <c r="O130"/>
      <c r="P130"/>
    </row>
    <row r="131" spans="13:16" x14ac:dyDescent="0.35">
      <c r="M131"/>
      <c r="N131"/>
      <c r="O131"/>
      <c r="P131"/>
    </row>
    <row r="132" spans="13:16" x14ac:dyDescent="0.35">
      <c r="M132"/>
      <c r="N132"/>
      <c r="O132"/>
      <c r="P132"/>
    </row>
    <row r="133" spans="13:16" x14ac:dyDescent="0.35">
      <c r="M133"/>
      <c r="N133"/>
      <c r="O133"/>
      <c r="P133"/>
    </row>
    <row r="134" spans="13:16" x14ac:dyDescent="0.35">
      <c r="M134"/>
      <c r="N134"/>
      <c r="O134"/>
      <c r="P134"/>
    </row>
    <row r="135" spans="13:16" x14ac:dyDescent="0.35">
      <c r="M135"/>
      <c r="N135"/>
      <c r="O135"/>
      <c r="P135"/>
    </row>
    <row r="136" spans="13:16" x14ac:dyDescent="0.35">
      <c r="M136"/>
      <c r="N136"/>
      <c r="O136"/>
      <c r="P136"/>
    </row>
    <row r="137" spans="13:16" x14ac:dyDescent="0.35">
      <c r="M137"/>
      <c r="N137"/>
      <c r="O137"/>
      <c r="P137"/>
    </row>
    <row r="138" spans="13:16" x14ac:dyDescent="0.35">
      <c r="M138"/>
      <c r="N138"/>
      <c r="O138"/>
      <c r="P138"/>
    </row>
    <row r="139" spans="13:16" x14ac:dyDescent="0.35">
      <c r="M139"/>
      <c r="N139"/>
      <c r="O139"/>
      <c r="P139"/>
    </row>
    <row r="140" spans="13:16" x14ac:dyDescent="0.35">
      <c r="M140"/>
      <c r="N140"/>
      <c r="O140"/>
      <c r="P140"/>
    </row>
    <row r="141" spans="13:16" x14ac:dyDescent="0.35">
      <c r="M141"/>
      <c r="N141"/>
      <c r="O141"/>
      <c r="P141"/>
    </row>
    <row r="142" spans="13:16" x14ac:dyDescent="0.35">
      <c r="M142"/>
      <c r="N142"/>
      <c r="O142"/>
      <c r="P142"/>
    </row>
    <row r="143" spans="13:16" x14ac:dyDescent="0.35">
      <c r="M143"/>
      <c r="N143"/>
      <c r="O143"/>
      <c r="P143"/>
    </row>
    <row r="144" spans="13:16" x14ac:dyDescent="0.35">
      <c r="M144"/>
      <c r="N144"/>
      <c r="O144"/>
      <c r="P144"/>
    </row>
    <row r="145" spans="13:16" x14ac:dyDescent="0.35">
      <c r="M145"/>
      <c r="N145"/>
      <c r="O145"/>
      <c r="P145"/>
    </row>
    <row r="146" spans="13:16" x14ac:dyDescent="0.35">
      <c r="M146"/>
      <c r="N146"/>
      <c r="O146"/>
      <c r="P146"/>
    </row>
    <row r="147" spans="13:16" x14ac:dyDescent="0.35">
      <c r="M147"/>
      <c r="N147"/>
      <c r="O147"/>
      <c r="P147"/>
    </row>
    <row r="148" spans="13:16" x14ac:dyDescent="0.35">
      <c r="M148"/>
      <c r="N148"/>
      <c r="O148"/>
      <c r="P148"/>
    </row>
    <row r="149" spans="13:16" x14ac:dyDescent="0.35">
      <c r="M149"/>
      <c r="N149"/>
      <c r="O149"/>
      <c r="P149"/>
    </row>
    <row r="150" spans="13:16" x14ac:dyDescent="0.35">
      <c r="M150"/>
      <c r="N150"/>
      <c r="O150"/>
      <c r="P150"/>
    </row>
    <row r="151" spans="13:16" x14ac:dyDescent="0.35">
      <c r="M151"/>
      <c r="N151"/>
      <c r="O151"/>
      <c r="P151"/>
    </row>
    <row r="152" spans="13:16" x14ac:dyDescent="0.35">
      <c r="M152"/>
      <c r="N152"/>
      <c r="O152"/>
      <c r="P152"/>
    </row>
    <row r="153" spans="13:16" x14ac:dyDescent="0.35">
      <c r="M153"/>
      <c r="N153"/>
      <c r="O153"/>
      <c r="P153"/>
    </row>
    <row r="154" spans="13:16" x14ac:dyDescent="0.35">
      <c r="M154"/>
      <c r="N154"/>
      <c r="O154"/>
      <c r="P154"/>
    </row>
    <row r="155" spans="13:16" x14ac:dyDescent="0.35">
      <c r="M155"/>
      <c r="N155"/>
      <c r="O155"/>
      <c r="P155"/>
    </row>
    <row r="156" spans="13:16" x14ac:dyDescent="0.35">
      <c r="M156"/>
      <c r="N156"/>
      <c r="O156"/>
      <c r="P156"/>
    </row>
    <row r="157" spans="13:16" x14ac:dyDescent="0.35">
      <c r="M157"/>
      <c r="N157"/>
      <c r="O157"/>
      <c r="P157"/>
    </row>
    <row r="158" spans="13:16" x14ac:dyDescent="0.35">
      <c r="M158"/>
      <c r="N158"/>
      <c r="O158"/>
      <c r="P158"/>
    </row>
    <row r="159" spans="13:16" x14ac:dyDescent="0.35">
      <c r="M159"/>
      <c r="N159"/>
      <c r="O159"/>
      <c r="P159"/>
    </row>
    <row r="160" spans="13:16" x14ac:dyDescent="0.35">
      <c r="M160"/>
      <c r="N160"/>
      <c r="O160"/>
      <c r="P160"/>
    </row>
    <row r="161" spans="13:16" x14ac:dyDescent="0.35">
      <c r="M161"/>
      <c r="N161"/>
      <c r="O161"/>
      <c r="P161"/>
    </row>
    <row r="162" spans="13:16" x14ac:dyDescent="0.35">
      <c r="M162"/>
      <c r="N162"/>
      <c r="O162"/>
      <c r="P162"/>
    </row>
    <row r="163" spans="13:16" x14ac:dyDescent="0.35">
      <c r="M163"/>
      <c r="N163"/>
      <c r="O163"/>
      <c r="P163"/>
    </row>
    <row r="164" spans="13:16" x14ac:dyDescent="0.35">
      <c r="M164"/>
      <c r="N164"/>
      <c r="O164"/>
      <c r="P164"/>
    </row>
    <row r="165" spans="13:16" x14ac:dyDescent="0.35">
      <c r="M165"/>
      <c r="N165"/>
      <c r="O165"/>
      <c r="P165"/>
    </row>
    <row r="166" spans="13:16" x14ac:dyDescent="0.35">
      <c r="M166"/>
      <c r="N166"/>
      <c r="O166"/>
      <c r="P166"/>
    </row>
    <row r="167" spans="13:16" x14ac:dyDescent="0.35">
      <c r="M167"/>
      <c r="N167"/>
      <c r="O167"/>
      <c r="P167"/>
    </row>
    <row r="168" spans="13:16" x14ac:dyDescent="0.35">
      <c r="M168"/>
      <c r="N168"/>
      <c r="O168"/>
      <c r="P168"/>
    </row>
    <row r="169" spans="13:16" x14ac:dyDescent="0.35">
      <c r="M169"/>
      <c r="N169"/>
      <c r="O169"/>
      <c r="P169"/>
    </row>
    <row r="170" spans="13:16" x14ac:dyDescent="0.35">
      <c r="M170"/>
      <c r="N170"/>
      <c r="O170"/>
      <c r="P170"/>
    </row>
    <row r="171" spans="13:16" x14ac:dyDescent="0.35">
      <c r="M171"/>
      <c r="N171"/>
      <c r="O171"/>
      <c r="P171"/>
    </row>
    <row r="172" spans="13:16" x14ac:dyDescent="0.35">
      <c r="M172"/>
      <c r="N172"/>
      <c r="O172"/>
      <c r="P172"/>
    </row>
    <row r="173" spans="13:16" x14ac:dyDescent="0.35">
      <c r="M173"/>
      <c r="N173"/>
      <c r="O173"/>
      <c r="P173"/>
    </row>
    <row r="174" spans="13:16" x14ac:dyDescent="0.35">
      <c r="M174"/>
      <c r="N174"/>
      <c r="O174"/>
      <c r="P174"/>
    </row>
    <row r="175" spans="13:16" x14ac:dyDescent="0.35">
      <c r="M175"/>
      <c r="N175"/>
      <c r="O175"/>
      <c r="P175"/>
    </row>
    <row r="176" spans="13:16" x14ac:dyDescent="0.35">
      <c r="M176"/>
      <c r="N176"/>
      <c r="O176"/>
      <c r="P176"/>
    </row>
    <row r="177" spans="13:16" x14ac:dyDescent="0.35">
      <c r="M177"/>
      <c r="N177"/>
      <c r="O177"/>
      <c r="P177"/>
    </row>
    <row r="178" spans="13:16" x14ac:dyDescent="0.35">
      <c r="M178"/>
      <c r="N178"/>
      <c r="O178"/>
      <c r="P178"/>
    </row>
    <row r="179" spans="13:16" x14ac:dyDescent="0.35">
      <c r="M179"/>
      <c r="N179"/>
      <c r="O179"/>
      <c r="P179"/>
    </row>
    <row r="180" spans="13:16" x14ac:dyDescent="0.35">
      <c r="M180"/>
      <c r="N180"/>
      <c r="O180"/>
      <c r="P180"/>
    </row>
    <row r="181" spans="13:16" x14ac:dyDescent="0.35">
      <c r="M181"/>
      <c r="N181"/>
      <c r="O181"/>
      <c r="P181"/>
    </row>
    <row r="182" spans="13:16" x14ac:dyDescent="0.35">
      <c r="M182"/>
      <c r="N182"/>
      <c r="O182"/>
      <c r="P182"/>
    </row>
    <row r="183" spans="13:16" x14ac:dyDescent="0.35">
      <c r="M183"/>
      <c r="N183"/>
      <c r="O183"/>
      <c r="P183"/>
    </row>
    <row r="184" spans="13:16" x14ac:dyDescent="0.35">
      <c r="M184"/>
      <c r="N184"/>
      <c r="O184"/>
      <c r="P184"/>
    </row>
    <row r="185" spans="13:16" x14ac:dyDescent="0.35">
      <c r="M185"/>
      <c r="N185"/>
      <c r="O185"/>
      <c r="P185"/>
    </row>
    <row r="186" spans="13:16" x14ac:dyDescent="0.35">
      <c r="M186"/>
      <c r="N186"/>
      <c r="O186"/>
      <c r="P186"/>
    </row>
    <row r="187" spans="13:16" x14ac:dyDescent="0.35">
      <c r="M187"/>
      <c r="N187"/>
      <c r="O187"/>
      <c r="P187"/>
    </row>
    <row r="188" spans="13:16" x14ac:dyDescent="0.35">
      <c r="M188"/>
      <c r="N188"/>
      <c r="O188"/>
      <c r="P188"/>
    </row>
    <row r="189" spans="13:16" x14ac:dyDescent="0.35">
      <c r="M189"/>
      <c r="N189"/>
      <c r="O189"/>
      <c r="P189"/>
    </row>
    <row r="190" spans="13:16" x14ac:dyDescent="0.35">
      <c r="M190"/>
      <c r="N190"/>
      <c r="O190"/>
      <c r="P190"/>
    </row>
    <row r="191" spans="13:16" x14ac:dyDescent="0.35">
      <c r="M191"/>
      <c r="N191"/>
      <c r="O191"/>
      <c r="P191"/>
    </row>
    <row r="192" spans="13:16" x14ac:dyDescent="0.35">
      <c r="M192"/>
      <c r="N192"/>
      <c r="O192"/>
      <c r="P192"/>
    </row>
    <row r="193" spans="13:16" x14ac:dyDescent="0.35">
      <c r="M193"/>
      <c r="N193"/>
      <c r="O193"/>
      <c r="P193"/>
    </row>
    <row r="194" spans="13:16" x14ac:dyDescent="0.35">
      <c r="M194"/>
      <c r="N194"/>
      <c r="O194"/>
      <c r="P194"/>
    </row>
    <row r="195" spans="13:16" x14ac:dyDescent="0.35">
      <c r="M195"/>
      <c r="N195"/>
      <c r="O195"/>
      <c r="P195"/>
    </row>
    <row r="196" spans="13:16" x14ac:dyDescent="0.35">
      <c r="M196"/>
      <c r="N196"/>
      <c r="O196"/>
      <c r="P196"/>
    </row>
    <row r="197" spans="13:16" x14ac:dyDescent="0.35">
      <c r="M197"/>
      <c r="N197"/>
      <c r="O197"/>
      <c r="P197"/>
    </row>
    <row r="198" spans="13:16" x14ac:dyDescent="0.35">
      <c r="M198"/>
      <c r="N198"/>
      <c r="O198"/>
      <c r="P198"/>
    </row>
    <row r="199" spans="13:16" x14ac:dyDescent="0.35">
      <c r="M199"/>
      <c r="N199"/>
      <c r="O199"/>
      <c r="P199"/>
    </row>
    <row r="200" spans="13:16" x14ac:dyDescent="0.35">
      <c r="M200"/>
      <c r="N200"/>
      <c r="O200"/>
      <c r="P200"/>
    </row>
    <row r="201" spans="13:16" x14ac:dyDescent="0.35">
      <c r="M201"/>
      <c r="N201"/>
      <c r="O201"/>
      <c r="P201"/>
    </row>
    <row r="202" spans="13:16" x14ac:dyDescent="0.35">
      <c r="M202"/>
      <c r="N202"/>
      <c r="O202"/>
      <c r="P202"/>
    </row>
    <row r="203" spans="13:16" x14ac:dyDescent="0.35">
      <c r="M203"/>
      <c r="N203"/>
      <c r="O203"/>
      <c r="P203"/>
    </row>
    <row r="204" spans="13:16" x14ac:dyDescent="0.35">
      <c r="M204"/>
      <c r="N204"/>
      <c r="O204"/>
      <c r="P204"/>
    </row>
    <row r="205" spans="13:16" x14ac:dyDescent="0.35">
      <c r="M205"/>
      <c r="N205"/>
      <c r="O205"/>
      <c r="P205"/>
    </row>
    <row r="206" spans="13:16" x14ac:dyDescent="0.35">
      <c r="M206"/>
      <c r="N206"/>
      <c r="O206"/>
      <c r="P206"/>
    </row>
    <row r="207" spans="13:16" x14ac:dyDescent="0.35">
      <c r="M207"/>
      <c r="N207"/>
      <c r="O207"/>
      <c r="P207"/>
    </row>
    <row r="208" spans="13:16" x14ac:dyDescent="0.35">
      <c r="M208"/>
      <c r="N208"/>
      <c r="O208"/>
      <c r="P208"/>
    </row>
    <row r="209" spans="13:16" x14ac:dyDescent="0.35">
      <c r="M209"/>
      <c r="N209"/>
      <c r="O209"/>
      <c r="P209"/>
    </row>
    <row r="210" spans="13:16" x14ac:dyDescent="0.35">
      <c r="M210"/>
      <c r="N210"/>
      <c r="O210"/>
      <c r="P210"/>
    </row>
    <row r="211" spans="13:16" x14ac:dyDescent="0.35">
      <c r="M211"/>
      <c r="N211"/>
      <c r="O211"/>
      <c r="P211"/>
    </row>
    <row r="212" spans="13:16" x14ac:dyDescent="0.35">
      <c r="M212"/>
      <c r="N212"/>
      <c r="O212"/>
      <c r="P212"/>
    </row>
    <row r="213" spans="13:16" x14ac:dyDescent="0.35">
      <c r="M213"/>
      <c r="N213"/>
      <c r="O213"/>
      <c r="P213"/>
    </row>
    <row r="214" spans="13:16" x14ac:dyDescent="0.35">
      <c r="M214"/>
      <c r="N214"/>
      <c r="O214"/>
      <c r="P214"/>
    </row>
    <row r="215" spans="13:16" x14ac:dyDescent="0.35">
      <c r="M215"/>
      <c r="N215"/>
      <c r="O215"/>
      <c r="P215"/>
    </row>
    <row r="216" spans="13:16" x14ac:dyDescent="0.35">
      <c r="M216"/>
      <c r="N216"/>
      <c r="O216"/>
      <c r="P216"/>
    </row>
    <row r="217" spans="13:16" x14ac:dyDescent="0.35">
      <c r="M217"/>
      <c r="N217"/>
      <c r="O217"/>
      <c r="P217"/>
    </row>
    <row r="218" spans="13:16" x14ac:dyDescent="0.35">
      <c r="M218"/>
      <c r="N218"/>
      <c r="O218"/>
      <c r="P218"/>
    </row>
    <row r="219" spans="13:16" x14ac:dyDescent="0.35">
      <c r="M219"/>
      <c r="N219"/>
      <c r="O219"/>
      <c r="P219"/>
    </row>
    <row r="220" spans="13:16" x14ac:dyDescent="0.35">
      <c r="M220"/>
      <c r="N220"/>
      <c r="O220"/>
      <c r="P220"/>
    </row>
    <row r="221" spans="13:16" x14ac:dyDescent="0.35">
      <c r="M221"/>
      <c r="N221"/>
      <c r="O221"/>
      <c r="P221"/>
    </row>
    <row r="222" spans="13:16" x14ac:dyDescent="0.35">
      <c r="M222"/>
      <c r="N222"/>
      <c r="O222"/>
      <c r="P222"/>
    </row>
    <row r="223" spans="13:16" x14ac:dyDescent="0.35">
      <c r="M223"/>
      <c r="N223"/>
      <c r="O223"/>
      <c r="P223"/>
    </row>
    <row r="224" spans="13:16" x14ac:dyDescent="0.35">
      <c r="M224"/>
      <c r="N224"/>
      <c r="O224"/>
      <c r="P224"/>
    </row>
    <row r="225" spans="13:16" x14ac:dyDescent="0.35">
      <c r="M225"/>
      <c r="N225"/>
      <c r="O225"/>
      <c r="P225"/>
    </row>
    <row r="226" spans="13:16" x14ac:dyDescent="0.35">
      <c r="M226"/>
      <c r="N226"/>
      <c r="O226"/>
      <c r="P226"/>
    </row>
    <row r="227" spans="13:16" x14ac:dyDescent="0.35">
      <c r="M227"/>
      <c r="N227"/>
      <c r="O227"/>
      <c r="P227"/>
    </row>
    <row r="228" spans="13:16" x14ac:dyDescent="0.35">
      <c r="M228"/>
      <c r="N228"/>
      <c r="O228"/>
      <c r="P228"/>
    </row>
    <row r="229" spans="13:16" x14ac:dyDescent="0.35">
      <c r="M229"/>
      <c r="N229"/>
      <c r="O229"/>
      <c r="P229"/>
    </row>
    <row r="230" spans="13:16" x14ac:dyDescent="0.35">
      <c r="M230"/>
      <c r="N230"/>
      <c r="O230"/>
      <c r="P230"/>
    </row>
    <row r="231" spans="13:16" x14ac:dyDescent="0.35">
      <c r="M231"/>
      <c r="N231"/>
      <c r="O231"/>
      <c r="P231"/>
    </row>
    <row r="232" spans="13:16" x14ac:dyDescent="0.35">
      <c r="M232"/>
      <c r="N232"/>
      <c r="O232"/>
      <c r="P232"/>
    </row>
    <row r="233" spans="13:16" x14ac:dyDescent="0.35">
      <c r="M233"/>
      <c r="N233"/>
      <c r="O233"/>
      <c r="P233"/>
    </row>
    <row r="234" spans="13:16" x14ac:dyDescent="0.35">
      <c r="M234"/>
      <c r="N234"/>
      <c r="O234"/>
      <c r="P234"/>
    </row>
    <row r="235" spans="13:16" x14ac:dyDescent="0.35">
      <c r="M235"/>
      <c r="N235"/>
      <c r="O235"/>
      <c r="P235"/>
    </row>
    <row r="236" spans="13:16" x14ac:dyDescent="0.35">
      <c r="M236"/>
      <c r="N236"/>
      <c r="O236"/>
      <c r="P236"/>
    </row>
    <row r="237" spans="13:16" x14ac:dyDescent="0.35">
      <c r="M237"/>
      <c r="N237"/>
      <c r="O237"/>
      <c r="P237"/>
    </row>
    <row r="238" spans="13:16" x14ac:dyDescent="0.35">
      <c r="M238"/>
      <c r="N238"/>
      <c r="O238"/>
      <c r="P238"/>
    </row>
    <row r="239" spans="13:16" x14ac:dyDescent="0.35">
      <c r="M239"/>
      <c r="N239"/>
      <c r="O239"/>
      <c r="P239"/>
    </row>
    <row r="240" spans="13:16" x14ac:dyDescent="0.35">
      <c r="M240"/>
      <c r="N240"/>
      <c r="O240"/>
      <c r="P240"/>
    </row>
    <row r="241" spans="13:16" x14ac:dyDescent="0.35">
      <c r="M241"/>
      <c r="N241"/>
      <c r="O241"/>
      <c r="P241"/>
    </row>
    <row r="242" spans="13:16" x14ac:dyDescent="0.35">
      <c r="M242"/>
      <c r="N242"/>
      <c r="O242"/>
      <c r="P242"/>
    </row>
    <row r="243" spans="13:16" x14ac:dyDescent="0.35">
      <c r="M243"/>
      <c r="N243"/>
      <c r="O243"/>
      <c r="P243"/>
    </row>
    <row r="244" spans="13:16" x14ac:dyDescent="0.35">
      <c r="M244"/>
      <c r="N244"/>
      <c r="O244"/>
      <c r="P244"/>
    </row>
    <row r="245" spans="13:16" x14ac:dyDescent="0.35">
      <c r="M245"/>
      <c r="N245"/>
      <c r="O245"/>
      <c r="P245"/>
    </row>
    <row r="246" spans="13:16" x14ac:dyDescent="0.35">
      <c r="M246"/>
      <c r="N246"/>
      <c r="O246"/>
      <c r="P246"/>
    </row>
    <row r="247" spans="13:16" x14ac:dyDescent="0.35">
      <c r="M247"/>
      <c r="N247"/>
      <c r="O247"/>
      <c r="P247"/>
    </row>
    <row r="248" spans="13:16" x14ac:dyDescent="0.35">
      <c r="M248"/>
      <c r="N248"/>
      <c r="O248"/>
      <c r="P248"/>
    </row>
    <row r="249" spans="13:16" x14ac:dyDescent="0.35">
      <c r="M249"/>
      <c r="N249"/>
      <c r="O249"/>
      <c r="P249"/>
    </row>
    <row r="250" spans="13:16" x14ac:dyDescent="0.35">
      <c r="M250"/>
      <c r="N250"/>
      <c r="O250"/>
      <c r="P250"/>
    </row>
    <row r="251" spans="13:16" x14ac:dyDescent="0.35">
      <c r="M251"/>
      <c r="N251"/>
      <c r="O251"/>
      <c r="P251"/>
    </row>
    <row r="252" spans="13:16" x14ac:dyDescent="0.35">
      <c r="M252"/>
      <c r="N252"/>
      <c r="O252"/>
      <c r="P252"/>
    </row>
    <row r="253" spans="13:16" x14ac:dyDescent="0.35">
      <c r="M253"/>
      <c r="N253"/>
      <c r="O253"/>
      <c r="P253"/>
    </row>
    <row r="254" spans="13:16" x14ac:dyDescent="0.35">
      <c r="M254"/>
      <c r="N254"/>
      <c r="O254"/>
      <c r="P254"/>
    </row>
    <row r="255" spans="13:16" x14ac:dyDescent="0.35">
      <c r="M255"/>
      <c r="N255"/>
      <c r="O255"/>
      <c r="P255"/>
    </row>
    <row r="256" spans="13:16" x14ac:dyDescent="0.35">
      <c r="M256"/>
      <c r="N256"/>
      <c r="O256"/>
      <c r="P256"/>
    </row>
    <row r="257" spans="13:16" x14ac:dyDescent="0.35">
      <c r="M257"/>
      <c r="N257"/>
      <c r="O257"/>
      <c r="P257"/>
    </row>
    <row r="258" spans="13:16" x14ac:dyDescent="0.35">
      <c r="M258"/>
      <c r="N258"/>
      <c r="O258"/>
      <c r="P258"/>
    </row>
    <row r="259" spans="13:16" x14ac:dyDescent="0.35">
      <c r="M259"/>
      <c r="N259"/>
      <c r="O259"/>
      <c r="P259"/>
    </row>
    <row r="260" spans="13:16" x14ac:dyDescent="0.35">
      <c r="M260"/>
      <c r="N260"/>
      <c r="O260"/>
      <c r="P260"/>
    </row>
    <row r="261" spans="13:16" x14ac:dyDescent="0.35">
      <c r="M261"/>
      <c r="N261"/>
      <c r="O261"/>
      <c r="P261"/>
    </row>
    <row r="262" spans="13:16" x14ac:dyDescent="0.35">
      <c r="M262"/>
      <c r="N262"/>
      <c r="O262"/>
      <c r="P262"/>
    </row>
    <row r="263" spans="13:16" x14ac:dyDescent="0.35">
      <c r="M263"/>
      <c r="N263"/>
      <c r="O263"/>
      <c r="P263"/>
    </row>
    <row r="264" spans="13:16" x14ac:dyDescent="0.35">
      <c r="M264"/>
      <c r="N264"/>
      <c r="O264"/>
      <c r="P264"/>
    </row>
    <row r="265" spans="13:16" x14ac:dyDescent="0.35">
      <c r="M265"/>
      <c r="N265"/>
      <c r="O265"/>
      <c r="P265"/>
    </row>
    <row r="266" spans="13:16" x14ac:dyDescent="0.35">
      <c r="M266"/>
      <c r="N266"/>
      <c r="O266"/>
      <c r="P266"/>
    </row>
    <row r="267" spans="13:16" x14ac:dyDescent="0.35">
      <c r="M267"/>
      <c r="N267"/>
      <c r="O267"/>
      <c r="P267"/>
    </row>
    <row r="268" spans="13:16" x14ac:dyDescent="0.35">
      <c r="M268"/>
      <c r="N268"/>
      <c r="O268"/>
      <c r="P268"/>
    </row>
    <row r="269" spans="13:16" x14ac:dyDescent="0.35">
      <c r="M269"/>
      <c r="N269"/>
      <c r="O269"/>
      <c r="P269"/>
    </row>
    <row r="270" spans="13:16" x14ac:dyDescent="0.35">
      <c r="M270"/>
      <c r="N270"/>
      <c r="O270"/>
      <c r="P270"/>
    </row>
    <row r="271" spans="13:16" x14ac:dyDescent="0.35">
      <c r="M271"/>
      <c r="N271"/>
      <c r="O271"/>
      <c r="P271"/>
    </row>
    <row r="272" spans="13:16" x14ac:dyDescent="0.35">
      <c r="M272"/>
      <c r="N272"/>
      <c r="O272"/>
      <c r="P272"/>
    </row>
    <row r="273" spans="13:16" x14ac:dyDescent="0.35">
      <c r="M273"/>
      <c r="N273"/>
      <c r="O273"/>
      <c r="P273"/>
    </row>
    <row r="274" spans="13:16" x14ac:dyDescent="0.35">
      <c r="M274"/>
      <c r="N274"/>
      <c r="O274"/>
      <c r="P274"/>
    </row>
    <row r="275" spans="13:16" x14ac:dyDescent="0.35">
      <c r="M275"/>
      <c r="N275"/>
      <c r="O275"/>
      <c r="P275"/>
    </row>
    <row r="276" spans="13:16" x14ac:dyDescent="0.35">
      <c r="M276"/>
      <c r="N276"/>
      <c r="O276"/>
      <c r="P276"/>
    </row>
    <row r="277" spans="13:16" x14ac:dyDescent="0.35">
      <c r="M277"/>
      <c r="N277"/>
      <c r="O277"/>
      <c r="P277"/>
    </row>
    <row r="278" spans="13:16" x14ac:dyDescent="0.35">
      <c r="M278"/>
      <c r="N278"/>
      <c r="O278"/>
      <c r="P278"/>
    </row>
    <row r="279" spans="13:16" x14ac:dyDescent="0.35">
      <c r="M279"/>
      <c r="N279"/>
      <c r="O279"/>
      <c r="P279"/>
    </row>
    <row r="280" spans="13:16" x14ac:dyDescent="0.35">
      <c r="M280"/>
      <c r="N280"/>
      <c r="O280"/>
      <c r="P280"/>
    </row>
    <row r="281" spans="13:16" x14ac:dyDescent="0.35">
      <c r="M281"/>
      <c r="N281"/>
      <c r="O281"/>
      <c r="P281"/>
    </row>
    <row r="282" spans="13:16" x14ac:dyDescent="0.35">
      <c r="M282"/>
      <c r="N282"/>
      <c r="O282"/>
      <c r="P282"/>
    </row>
    <row r="283" spans="13:16" x14ac:dyDescent="0.35">
      <c r="M283"/>
      <c r="N283"/>
      <c r="O283"/>
      <c r="P283"/>
    </row>
    <row r="284" spans="13:16" x14ac:dyDescent="0.35">
      <c r="M284"/>
      <c r="N284"/>
      <c r="O284"/>
      <c r="P284"/>
    </row>
    <row r="285" spans="13:16" x14ac:dyDescent="0.35">
      <c r="M285"/>
      <c r="N285"/>
      <c r="O285"/>
      <c r="P285"/>
    </row>
    <row r="286" spans="13:16" x14ac:dyDescent="0.35">
      <c r="M286"/>
      <c r="N286"/>
      <c r="O286"/>
      <c r="P286"/>
    </row>
    <row r="287" spans="13:16" x14ac:dyDescent="0.35">
      <c r="M287"/>
      <c r="N287"/>
      <c r="O287"/>
      <c r="P287"/>
    </row>
    <row r="288" spans="13:16" x14ac:dyDescent="0.35">
      <c r="M288"/>
      <c r="N288"/>
      <c r="O288"/>
      <c r="P288"/>
    </row>
    <row r="289" spans="13:16" x14ac:dyDescent="0.35">
      <c r="M289"/>
      <c r="N289"/>
      <c r="O289"/>
      <c r="P289"/>
    </row>
    <row r="290" spans="13:16" x14ac:dyDescent="0.35">
      <c r="M290"/>
      <c r="N290"/>
      <c r="O290"/>
      <c r="P290"/>
    </row>
    <row r="291" spans="13:16" x14ac:dyDescent="0.35">
      <c r="M291"/>
      <c r="N291"/>
      <c r="O291"/>
      <c r="P291"/>
    </row>
    <row r="292" spans="13:16" x14ac:dyDescent="0.35">
      <c r="M292"/>
      <c r="N292"/>
      <c r="O292"/>
      <c r="P292"/>
    </row>
    <row r="293" spans="13:16" x14ac:dyDescent="0.35">
      <c r="M293"/>
      <c r="N293"/>
      <c r="O293"/>
      <c r="P293"/>
    </row>
    <row r="294" spans="13:16" x14ac:dyDescent="0.35">
      <c r="M294"/>
      <c r="N294"/>
      <c r="O294"/>
      <c r="P294"/>
    </row>
    <row r="295" spans="13:16" x14ac:dyDescent="0.35">
      <c r="M295"/>
      <c r="N295"/>
      <c r="O295"/>
      <c r="P295"/>
    </row>
    <row r="296" spans="13:16" x14ac:dyDescent="0.35">
      <c r="M296"/>
      <c r="N296"/>
      <c r="O296"/>
      <c r="P296"/>
    </row>
    <row r="297" spans="13:16" x14ac:dyDescent="0.35">
      <c r="M297"/>
      <c r="N297"/>
      <c r="O297"/>
      <c r="P297"/>
    </row>
    <row r="298" spans="13:16" x14ac:dyDescent="0.35">
      <c r="M298"/>
      <c r="N298"/>
      <c r="O298"/>
      <c r="P298"/>
    </row>
    <row r="299" spans="13:16" x14ac:dyDescent="0.35">
      <c r="M299"/>
      <c r="N299"/>
      <c r="O299"/>
      <c r="P299"/>
    </row>
    <row r="300" spans="13:16" x14ac:dyDescent="0.35">
      <c r="M300"/>
      <c r="N300"/>
      <c r="O300"/>
      <c r="P300"/>
    </row>
    <row r="301" spans="13:16" x14ac:dyDescent="0.35">
      <c r="M301"/>
      <c r="N301"/>
      <c r="O301"/>
      <c r="P301"/>
    </row>
    <row r="302" spans="13:16" x14ac:dyDescent="0.35">
      <c r="M302"/>
      <c r="N302"/>
      <c r="O302"/>
      <c r="P302"/>
    </row>
    <row r="303" spans="13:16" x14ac:dyDescent="0.35">
      <c r="M303"/>
      <c r="N303"/>
      <c r="O303"/>
      <c r="P303"/>
    </row>
    <row r="304" spans="13:16" x14ac:dyDescent="0.35">
      <c r="M304"/>
      <c r="N304"/>
      <c r="O304"/>
      <c r="P304"/>
    </row>
    <row r="305" spans="13:16" x14ac:dyDescent="0.35">
      <c r="M305"/>
      <c r="N305"/>
      <c r="O305"/>
      <c r="P305"/>
    </row>
    <row r="306" spans="13:16" x14ac:dyDescent="0.35">
      <c r="M306"/>
      <c r="N306"/>
      <c r="O306"/>
      <c r="P306"/>
    </row>
    <row r="307" spans="13:16" x14ac:dyDescent="0.35">
      <c r="M307"/>
      <c r="N307"/>
      <c r="O307"/>
      <c r="P307"/>
    </row>
    <row r="308" spans="13:16" x14ac:dyDescent="0.35">
      <c r="M308"/>
      <c r="N308"/>
      <c r="O308"/>
      <c r="P308"/>
    </row>
    <row r="309" spans="13:16" x14ac:dyDescent="0.35">
      <c r="M309"/>
      <c r="N309"/>
      <c r="O309"/>
      <c r="P309"/>
    </row>
    <row r="310" spans="13:16" x14ac:dyDescent="0.35">
      <c r="M310"/>
      <c r="N310"/>
      <c r="O310"/>
      <c r="P310"/>
    </row>
    <row r="311" spans="13:16" x14ac:dyDescent="0.35">
      <c r="M311"/>
      <c r="N311"/>
      <c r="O311"/>
      <c r="P311"/>
    </row>
    <row r="312" spans="13:16" x14ac:dyDescent="0.35">
      <c r="M312"/>
      <c r="N312"/>
      <c r="O312"/>
      <c r="P312"/>
    </row>
    <row r="313" spans="13:16" x14ac:dyDescent="0.35">
      <c r="M313"/>
      <c r="N313"/>
      <c r="O313"/>
      <c r="P313"/>
    </row>
    <row r="314" spans="13:16" x14ac:dyDescent="0.35">
      <c r="M314"/>
      <c r="N314"/>
      <c r="O314"/>
      <c r="P314"/>
    </row>
    <row r="315" spans="13:16" x14ac:dyDescent="0.35">
      <c r="M315"/>
      <c r="N315"/>
      <c r="O315"/>
      <c r="P315"/>
    </row>
  </sheetData>
  <mergeCells count="5">
    <mergeCell ref="A64:M64"/>
    <mergeCell ref="A63:M63"/>
    <mergeCell ref="A65:M65"/>
    <mergeCell ref="A66:M66"/>
    <mergeCell ref="A1:Q1"/>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3CA36-4E99-4055-9B3F-5EF0FD605A19}">
  <dimension ref="B1:E9"/>
  <sheetViews>
    <sheetView topLeftCell="B1" workbookViewId="0">
      <selection activeCell="C5" sqref="C5"/>
    </sheetView>
  </sheetViews>
  <sheetFormatPr defaultRowHeight="14.5" x14ac:dyDescent="0.35"/>
  <cols>
    <col min="2" max="2" width="18.26953125" customWidth="1"/>
    <col min="3" max="3" width="40.90625" customWidth="1"/>
    <col min="4" max="4" width="41.08984375" customWidth="1"/>
    <col min="5" max="5" width="42.1796875" customWidth="1"/>
    <col min="6" max="12" width="18.6328125" customWidth="1"/>
  </cols>
  <sheetData>
    <row r="1" spans="2:5" ht="45.5" customHeight="1" x14ac:dyDescent="0.35">
      <c r="B1" s="54" t="s">
        <v>109</v>
      </c>
      <c r="C1" s="55"/>
      <c r="D1" s="55"/>
      <c r="E1" s="55"/>
    </row>
    <row r="3" spans="2:5" ht="24.5" customHeight="1" x14ac:dyDescent="0.35">
      <c r="B3" s="49" t="s">
        <v>70</v>
      </c>
      <c r="C3" s="49"/>
      <c r="D3" s="49"/>
      <c r="E3" s="49"/>
    </row>
    <row r="4" spans="2:5" x14ac:dyDescent="0.35">
      <c r="B4" s="35" t="s">
        <v>61</v>
      </c>
      <c r="C4" s="35" t="s">
        <v>62</v>
      </c>
      <c r="D4" s="35" t="s">
        <v>63</v>
      </c>
      <c r="E4" s="35" t="s">
        <v>64</v>
      </c>
    </row>
    <row r="5" spans="2:5" ht="90" customHeight="1" x14ac:dyDescent="0.35">
      <c r="B5" s="19" t="s">
        <v>54</v>
      </c>
      <c r="C5" s="32" t="s">
        <v>98</v>
      </c>
      <c r="D5" s="32" t="s">
        <v>74</v>
      </c>
      <c r="E5" s="32" t="s">
        <v>99</v>
      </c>
    </row>
    <row r="6" spans="2:5" ht="136.5" customHeight="1" x14ac:dyDescent="0.35">
      <c r="B6" s="19" t="s">
        <v>58</v>
      </c>
      <c r="C6" s="33" t="s">
        <v>75</v>
      </c>
      <c r="D6" s="33" t="s">
        <v>77</v>
      </c>
      <c r="E6" s="33" t="s">
        <v>78</v>
      </c>
    </row>
    <row r="7" spans="2:5" ht="132" customHeight="1" x14ac:dyDescent="0.35">
      <c r="B7" s="19" t="s">
        <v>71</v>
      </c>
      <c r="C7" s="32" t="s">
        <v>76</v>
      </c>
      <c r="D7" s="32" t="s">
        <v>79</v>
      </c>
      <c r="E7" s="34" t="s">
        <v>107</v>
      </c>
    </row>
    <row r="8" spans="2:5" ht="142" customHeight="1" x14ac:dyDescent="0.35">
      <c r="B8" s="19" t="s">
        <v>72</v>
      </c>
      <c r="C8" s="32" t="s">
        <v>80</v>
      </c>
      <c r="D8" s="32" t="s">
        <v>79</v>
      </c>
      <c r="E8" s="34" t="s">
        <v>105</v>
      </c>
    </row>
    <row r="9" spans="2:5" ht="96.5" customHeight="1" x14ac:dyDescent="0.35">
      <c r="B9" s="19" t="s">
        <v>73</v>
      </c>
      <c r="C9" s="32" t="s">
        <v>81</v>
      </c>
      <c r="D9" s="32" t="s">
        <v>97</v>
      </c>
      <c r="E9" s="34" t="s">
        <v>106</v>
      </c>
    </row>
  </sheetData>
  <mergeCells count="2">
    <mergeCell ref="B3:E3"/>
    <mergeCell ref="B1:E1"/>
  </mergeCells>
  <pageMargins left="0.7" right="0.7" top="0.75" bottom="0.75" header="0.3" footer="0.3"/>
  <pageSetup orientation="portrait" r:id="rId1"/>
</worksheet>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Salaries</vt:lpstr>
      <vt:lpstr>Explanation of Salary Options</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dc:creator>
  <cp:lastModifiedBy>Johnson, Nina</cp:lastModifiedBy>
  <cp:lastPrinted>2022-09-28T18:57:01Z</cp:lastPrinted>
  <dcterms:created xsi:type="dcterms:W3CDTF">2017-04-04T21:32:05Z</dcterms:created>
  <dcterms:modified xsi:type="dcterms:W3CDTF">2022-09-28T19:45:54Z</dcterms:modified>
</cp:coreProperties>
</file>